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hd\Downloads\"/>
    </mc:Choice>
  </mc:AlternateContent>
  <xr:revisionPtr revIDLastSave="0" documentId="8_{00774D83-8A2A-4330-897F-2051AE390E2F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81" i="1" l="1"/>
  <c r="H81" i="1" s="1"/>
  <c r="F81" i="1"/>
  <c r="E81" i="1"/>
  <c r="G80" i="1"/>
  <c r="H80" i="1" s="1"/>
  <c r="F80" i="1"/>
  <c r="E80" i="1"/>
  <c r="G77" i="1"/>
  <c r="H77" i="1" s="1"/>
  <c r="G78" i="1"/>
  <c r="H78" i="1" s="1"/>
  <c r="G79" i="1"/>
  <c r="H79" i="1" s="1"/>
  <c r="F77" i="1"/>
  <c r="F78" i="1"/>
  <c r="F79" i="1"/>
  <c r="G76" i="1"/>
  <c r="H76" i="1" s="1"/>
  <c r="F76" i="1"/>
  <c r="E76" i="1"/>
  <c r="E79" i="1"/>
  <c r="E78" i="1"/>
  <c r="E77" i="1"/>
  <c r="G74" i="1"/>
  <c r="H74" i="1" s="1"/>
  <c r="F74" i="1"/>
  <c r="E74" i="1"/>
  <c r="G73" i="1"/>
  <c r="H73" i="1" s="1"/>
  <c r="F73" i="1"/>
  <c r="E73" i="1"/>
  <c r="G72" i="1"/>
  <c r="H72" i="1" s="1"/>
  <c r="F72" i="1"/>
  <c r="E72" i="1"/>
  <c r="G71" i="1"/>
  <c r="H71" i="1" s="1"/>
  <c r="F71" i="1"/>
  <c r="E71" i="1"/>
  <c r="G70" i="1"/>
  <c r="H70" i="1" s="1"/>
  <c r="F70" i="1"/>
  <c r="E70" i="1"/>
  <c r="G69" i="1"/>
  <c r="H69" i="1" s="1"/>
  <c r="F69" i="1"/>
  <c r="E69" i="1"/>
  <c r="G68" i="1"/>
  <c r="H68" i="1" s="1"/>
  <c r="F68" i="1"/>
  <c r="E68" i="1"/>
  <c r="G67" i="1"/>
  <c r="H67" i="1" s="1"/>
  <c r="F67" i="1"/>
  <c r="E67" i="1"/>
  <c r="G66" i="1"/>
  <c r="H66" i="1" s="1"/>
  <c r="F66" i="1"/>
  <c r="E66" i="1"/>
  <c r="G65" i="1"/>
  <c r="H65" i="1" s="1"/>
  <c r="F65" i="1"/>
  <c r="E65" i="1"/>
  <c r="G64" i="1"/>
  <c r="H64" i="1" s="1"/>
  <c r="F64" i="1"/>
  <c r="E64" i="1"/>
  <c r="G62" i="1"/>
  <c r="H62" i="1" s="1"/>
  <c r="F62" i="1"/>
  <c r="E62" i="1"/>
  <c r="G61" i="1"/>
  <c r="H61" i="1" s="1"/>
  <c r="F61" i="1"/>
  <c r="E61" i="1"/>
  <c r="G60" i="1"/>
  <c r="H60" i="1" s="1"/>
  <c r="F60" i="1"/>
  <c r="E60" i="1"/>
  <c r="G59" i="1"/>
  <c r="H59" i="1" s="1"/>
  <c r="F59" i="1"/>
  <c r="E59" i="1"/>
  <c r="G58" i="1"/>
  <c r="H58" i="1" s="1"/>
  <c r="F58" i="1"/>
  <c r="E58" i="1"/>
  <c r="G57" i="1"/>
  <c r="H57" i="1" s="1"/>
  <c r="F57" i="1"/>
  <c r="E57" i="1"/>
  <c r="G56" i="1"/>
  <c r="H56" i="1" s="1"/>
  <c r="F56" i="1"/>
  <c r="E56" i="1"/>
  <c r="G55" i="1"/>
  <c r="H55" i="1" s="1"/>
  <c r="F55" i="1"/>
  <c r="E55" i="1"/>
  <c r="G54" i="1"/>
  <c r="H54" i="1" s="1"/>
  <c r="F54" i="1"/>
  <c r="E54" i="1"/>
  <c r="G53" i="1"/>
  <c r="H53" i="1" s="1"/>
  <c r="F53" i="1"/>
  <c r="E53" i="1"/>
  <c r="G52" i="1"/>
  <c r="H52" i="1" s="1"/>
  <c r="F52" i="1"/>
  <c r="E52" i="1"/>
  <c r="G51" i="1"/>
  <c r="H51" i="1" s="1"/>
  <c r="F51" i="1"/>
  <c r="E51" i="1"/>
  <c r="G50" i="1"/>
  <c r="H50" i="1" s="1"/>
  <c r="F50" i="1"/>
  <c r="E50" i="1"/>
  <c r="G49" i="1"/>
  <c r="H49" i="1" s="1"/>
  <c r="F49" i="1"/>
  <c r="E49" i="1"/>
  <c r="G47" i="1"/>
  <c r="H47" i="1" s="1"/>
  <c r="F47" i="1"/>
  <c r="E47" i="1"/>
  <c r="G46" i="1"/>
  <c r="H46" i="1" s="1"/>
  <c r="F46" i="1"/>
  <c r="E46" i="1"/>
  <c r="G45" i="1"/>
  <c r="H45" i="1" s="1"/>
  <c r="F45" i="1"/>
  <c r="E45" i="1"/>
  <c r="G44" i="1"/>
  <c r="H44" i="1" s="1"/>
  <c r="F44" i="1"/>
  <c r="E44" i="1"/>
  <c r="G43" i="1"/>
  <c r="H43" i="1" s="1"/>
  <c r="F43" i="1"/>
  <c r="E43" i="1"/>
  <c r="G38" i="1"/>
  <c r="H38" i="1" s="1"/>
  <c r="F38" i="1"/>
  <c r="E38" i="1"/>
  <c r="G36" i="1"/>
  <c r="H36" i="1" s="1"/>
  <c r="F36" i="1"/>
  <c r="E36" i="1"/>
  <c r="G35" i="1"/>
  <c r="H35" i="1" s="1"/>
  <c r="F35" i="1"/>
  <c r="E35" i="1"/>
  <c r="G34" i="1"/>
  <c r="H34" i="1" s="1"/>
  <c r="F34" i="1"/>
  <c r="E34" i="1"/>
  <c r="G33" i="1"/>
  <c r="H33" i="1" s="1"/>
  <c r="F33" i="1"/>
  <c r="E33" i="1"/>
  <c r="G32" i="1"/>
  <c r="H32" i="1" s="1"/>
  <c r="F32" i="1"/>
  <c r="E32" i="1"/>
  <c r="G31" i="1"/>
  <c r="H31" i="1" s="1"/>
  <c r="F31" i="1"/>
  <c r="E31" i="1"/>
  <c r="G30" i="1"/>
  <c r="H30" i="1" s="1"/>
  <c r="F30" i="1"/>
  <c r="E30" i="1"/>
  <c r="G29" i="1"/>
  <c r="H29" i="1" s="1"/>
  <c r="F29" i="1"/>
  <c r="E29" i="1"/>
  <c r="G28" i="1"/>
  <c r="H28" i="1" s="1"/>
  <c r="F28" i="1"/>
  <c r="E28" i="1"/>
  <c r="G27" i="1"/>
  <c r="H27" i="1" s="1"/>
  <c r="F27" i="1"/>
  <c r="E27" i="1"/>
  <c r="G26" i="1"/>
  <c r="H26" i="1" s="1"/>
  <c r="F26" i="1"/>
  <c r="E26" i="1"/>
  <c r="G25" i="1"/>
  <c r="H25" i="1" s="1"/>
  <c r="F25" i="1"/>
  <c r="E25" i="1"/>
  <c r="G24" i="1"/>
  <c r="H24" i="1" s="1"/>
  <c r="F24" i="1"/>
  <c r="E24" i="1"/>
  <c r="G21" i="1"/>
  <c r="H21" i="1" s="1"/>
  <c r="F21" i="1"/>
  <c r="E21" i="1"/>
  <c r="G20" i="1"/>
  <c r="H20" i="1" s="1"/>
  <c r="F20" i="1"/>
  <c r="E20" i="1"/>
  <c r="G19" i="1"/>
  <c r="H19" i="1" s="1"/>
  <c r="F19" i="1"/>
  <c r="E19" i="1"/>
  <c r="G17" i="1"/>
  <c r="H17" i="1" s="1"/>
  <c r="F17" i="1"/>
  <c r="E17" i="1"/>
  <c r="G16" i="1"/>
  <c r="H16" i="1" s="1"/>
  <c r="F16" i="1"/>
  <c r="E16" i="1"/>
  <c r="G15" i="1"/>
  <c r="H15" i="1" s="1"/>
  <c r="F15" i="1"/>
  <c r="E15" i="1"/>
  <c r="G14" i="1"/>
  <c r="H14" i="1" s="1"/>
  <c r="F14" i="1"/>
  <c r="E14" i="1"/>
  <c r="G13" i="1"/>
  <c r="H13" i="1" s="1"/>
  <c r="F13" i="1"/>
  <c r="E13" i="1"/>
  <c r="G12" i="1"/>
  <c r="H12" i="1" s="1"/>
  <c r="F12" i="1"/>
  <c r="E12" i="1"/>
  <c r="G11" i="1"/>
  <c r="H11" i="1" s="1"/>
  <c r="F11" i="1"/>
  <c r="E11" i="1"/>
  <c r="G10" i="1"/>
  <c r="H10" i="1" s="1"/>
  <c r="F10" i="1"/>
  <c r="E10" i="1"/>
</calcChain>
</file>

<file path=xl/sharedStrings.xml><?xml version="1.0" encoding="utf-8"?>
<sst xmlns="http://schemas.openxmlformats.org/spreadsheetml/2006/main" count="178" uniqueCount="153">
  <si>
    <t>тел. +375 29 740 60 50</t>
  </si>
  <si>
    <t>info@login.by</t>
  </si>
  <si>
    <t>https://login.by</t>
  </si>
  <si>
    <t>Наименование</t>
  </si>
  <si>
    <t>Описание</t>
  </si>
  <si>
    <t>единовр.</t>
  </si>
  <si>
    <t>1 мес.</t>
  </si>
  <si>
    <t>3 мес.</t>
  </si>
  <si>
    <t>6 мес.</t>
  </si>
  <si>
    <t>12 мес.</t>
  </si>
  <si>
    <t>24 мес.</t>
  </si>
  <si>
    <t>Хостинг в Беларуси</t>
  </si>
  <si>
    <t>X-2000</t>
  </si>
  <si>
    <t>Виртуальный хостинг, 2000 МБ на диске, 1 сайт, 1 БД</t>
  </si>
  <si>
    <t>X-4000</t>
  </si>
  <si>
    <t>Виртуальный хостинг, 4000 МБ на диске, 1 сайт, 1 БД</t>
  </si>
  <si>
    <t>X-8000</t>
  </si>
  <si>
    <t>Виртуальный хостинг, 8000 МБ на диске, 1 сайт, 1 БД</t>
  </si>
  <si>
    <t>X-16000</t>
  </si>
  <si>
    <t>Виртуальный хостинг, 16000 МБ на диске, 1 сайт, 1 БД</t>
  </si>
  <si>
    <t>MX-4000-4-4</t>
  </si>
  <si>
    <t>Виртуальный хостинг, 4000 МБ на диске, 4 сайта, 4 БД</t>
  </si>
  <si>
    <t>MX-8000-8-8</t>
  </si>
  <si>
    <t>Виртуальный хостинг, 8000 МБ на диске, 8 сайтов, 8 БД</t>
  </si>
  <si>
    <t>MX-16000-16-16</t>
  </si>
  <si>
    <t>Виртуальный хостинг, 16000 МБ на диске, 16 сайтов, 16 БД</t>
  </si>
  <si>
    <t>MX-32000-32-32</t>
  </si>
  <si>
    <t>Виртуальный хостинг, 32000 МБ на диске, 32 сайта, 32 БД</t>
  </si>
  <si>
    <t>Дополнительные услуги (для виртуального хостинга)</t>
  </si>
  <si>
    <t>+1 сайт</t>
  </si>
  <si>
    <t>Дополнительный сайт на аккаунте (не более 1 сайта)</t>
  </si>
  <si>
    <t>+1 БД</t>
  </si>
  <si>
    <t>Дополнительная база данных на аккаунте (не более 1 БД)</t>
  </si>
  <si>
    <t>Выделенный IP</t>
  </si>
  <si>
    <t>Выделенный IP-адрес</t>
  </si>
  <si>
    <t>Регистрация в БелГИЭ</t>
  </si>
  <si>
    <t>Государственная регистрация информационного ресурса национального сегмента сети Интернет</t>
  </si>
  <si>
    <t>Виртуальные выделенные серверы VDS KVM + SSD</t>
  </si>
  <si>
    <t>KS-20</t>
  </si>
  <si>
    <t>Виртуальный сервер, 1 ГБ RAM, 20 ГБ SSD, 1 ядро CPU Xeon E5, 50 ГБ трафик*</t>
  </si>
  <si>
    <t>KS-40</t>
  </si>
  <si>
    <t>Виртуальный сервер, 2 ГБ RAM, 40 ГБ SSD, 2 ядра CPU Xeon E5, 100 ГБ трафик*</t>
  </si>
  <si>
    <t>KS-60</t>
  </si>
  <si>
    <t>Виртуальный сервер, 4 ГБ RAM, 60 ГБ SSD, 3 ядра CPU Xeon E5, 150 ГБ трафик*</t>
  </si>
  <si>
    <t>KS-80</t>
  </si>
  <si>
    <t>Виртуальный сервер, 6 ГБ RAM, 80 ГБ SSD, 4 ядра CPU Xeon E5, 200 ГБ трафик*</t>
  </si>
  <si>
    <t>KS-100</t>
  </si>
  <si>
    <t>Виртуальный сервер, 8 ГБ RAM, 100 ГБ SSD, 6 ядер CPU Xeon E5, 250 ГБ трафик*</t>
  </si>
  <si>
    <t>+1 CPU</t>
  </si>
  <si>
    <t>Дополнительное ядро процессора Xeon</t>
  </si>
  <si>
    <t>+10 GB SSD</t>
  </si>
  <si>
    <t>Дополнительные 10 ГБ дискового пространства SSD</t>
  </si>
  <si>
    <t>+1 GB RAM</t>
  </si>
  <si>
    <t>Дополнительный 1 ГБ оперативной памяти</t>
  </si>
  <si>
    <t>+1 IP</t>
  </si>
  <si>
    <t>Дополнительный IP-адрес IPv4</t>
  </si>
  <si>
    <t>+10 GB трафика</t>
  </si>
  <si>
    <t>Дополнительные 10 ГБ внешнего трафика*</t>
  </si>
  <si>
    <t>+25 GB трафика</t>
  </si>
  <si>
    <t>Дополнительные 25 ГБ внешнего трафика*</t>
  </si>
  <si>
    <t>+50 GB трафика</t>
  </si>
  <si>
    <t>Дополнительные 50 ГБ внешнего трафика*</t>
  </si>
  <si>
    <t>+100 GB трафика</t>
  </si>
  <si>
    <t>Дополнительные 100 ГБ внешнего трафика*</t>
  </si>
  <si>
    <t>Дополнительные услуги специалиста</t>
  </si>
  <si>
    <t>Администрирование</t>
  </si>
  <si>
    <t>Администрирование сервера, абонементное обслуживание (до 6 ч в месяц) **</t>
  </si>
  <si>
    <t>Администрирование сервера (разовое, 1 ч работы) **</t>
  </si>
  <si>
    <t>Очистка сайта</t>
  </si>
  <si>
    <t>Очистка сайта от вирусов и вредоносного кода, 1 сайт</t>
  </si>
  <si>
    <t>Очистка сайтов от вирусов и вредоносного кода, несколько сайтов</t>
  </si>
  <si>
    <t>договор.</t>
  </si>
  <si>
    <t>FTP-серверы резервного копирования (архив)</t>
  </si>
  <si>
    <t>FTP-5</t>
  </si>
  <si>
    <t>FTP-сервер резервного копирования, 5 ГБ ***</t>
  </si>
  <si>
    <t>FTP-10</t>
  </si>
  <si>
    <t>FTP-сервер резервного копирования, 10 ГБ</t>
  </si>
  <si>
    <t>FTP-25</t>
  </si>
  <si>
    <t>FTP-сервер резервного копирования, 25 ГБ</t>
  </si>
  <si>
    <t>FTP-50</t>
  </si>
  <si>
    <t>FTP-сервер резервного копирования, 50 ГБ</t>
  </si>
  <si>
    <t>FTP-100</t>
  </si>
  <si>
    <t>FTP-сервер резервного копирования, 100 ГБ</t>
  </si>
  <si>
    <t>Виртуальные выделенные серверы VDS KVM (архив)</t>
  </si>
  <si>
    <t>KVM-512</t>
  </si>
  <si>
    <t>Виртуальный сервер, 512МБ RAM, 20000МБ HDD, 2 ядра 2 ГГц, 10 ГБ трафик*</t>
  </si>
  <si>
    <t>KVM-768</t>
  </si>
  <si>
    <t>Виртуальный сервер, 768МБ RAM, 30000МБ HDD, 2 ядра 2 ГГц, 10 ГБ трафик*</t>
  </si>
  <si>
    <t>KVM-1024</t>
  </si>
  <si>
    <t>Виртуальный сервер, 1024МБ RAM, 40000МБ HDD, 3 ядра 2 ГГц, 20 ГБ трафик*</t>
  </si>
  <si>
    <t>KVM-1536</t>
  </si>
  <si>
    <t>Виртуальный сервер, 1536МБ RAM, 60000МБ HDD, 3 ядра 2 ГГц, 20 ГБ трафик*</t>
  </si>
  <si>
    <t>KVM-2048</t>
  </si>
  <si>
    <t>Виртуальный сервер, 2048МБ RAM, 80000МБ HDD, 4 ядра 2 ГГц, 40 ГБ трафик*</t>
  </si>
  <si>
    <t>KVM-3096</t>
  </si>
  <si>
    <t>Виртуальный сервер, 3096МБ RAM, 120000МБ HDD, 4 ядра 2 ГГц, 40 ГБ трафик*</t>
  </si>
  <si>
    <t>Дополнительный IP-адрес</t>
  </si>
  <si>
    <t>+512 MB RAM</t>
  </si>
  <si>
    <t>Дополнительные 512 МБ оперативной памяти</t>
  </si>
  <si>
    <t>+20 GB HDD</t>
  </si>
  <si>
    <t>Дополнительные 20 ГБ дискового пространства</t>
  </si>
  <si>
    <t>+5 GB трафика</t>
  </si>
  <si>
    <t>Дополнительные 5 ГБ внешнего трафика*</t>
  </si>
  <si>
    <t>Виртуальные выделенные серверы VDS KVM + SSD (архив)</t>
  </si>
  <si>
    <t>KS-16</t>
  </si>
  <si>
    <t>Виртуальный сервер, 1 ГБ RAM, 16 ГБ SSD, 2 ядра 2,4 ГГц, 50 ГБ трафик*</t>
  </si>
  <si>
    <t>KS-32</t>
  </si>
  <si>
    <t>Виртуальный сервер, 2 ГБ RAM, 32 ГБ SSD, 2 ядра 2,4 ГГц, 100 ГБ трафик*</t>
  </si>
  <si>
    <t>KS-48</t>
  </si>
  <si>
    <t>Виртуальный сервер, 4 ГБ RAM, 48 ГБ SSD, 4 ядра 2,4 ГГц, 150 ГБ трафик*</t>
  </si>
  <si>
    <t>KS-64</t>
  </si>
  <si>
    <t>Виртуальный сервер, 6 ГБ RAM, 64 ГБ SSD, 4 ядра 2,4 ГГц, 200 ГБ трафик*</t>
  </si>
  <si>
    <t>+16 GB SSD</t>
  </si>
  <si>
    <t>Дополнительные 16 ГБ дискового пространства SSD</t>
  </si>
  <si>
    <t>* пакеты внешнего (зарубежного) трафика для виртуальных серверов начисляются с 1-го числа каждого месяца, белорусский трафик не тарифицируется</t>
  </si>
  <si>
    <t>** администрирование осуществляется на серверах с установленной ОС Linux</t>
  </si>
  <si>
    <t>*** бесплатно для клиентов VDS</t>
  </si>
  <si>
    <t xml:space="preserve">Цена, бел.руб (без НДС****)    </t>
  </si>
  <si>
    <t>**** На основании п.27 Положения о Парке высоких технологий, утв. Декретом Президента Республики Беларусь от 22.09.2005 №12 (в ред. Декрета Президента Республики Беларусь от 21.12.2017 №8)</t>
  </si>
  <si>
    <t>KVM-ECO SSD</t>
  </si>
  <si>
    <t>Виртуальный сервер, 0,5 ГБ RAM, 5 ГБ SSD, 1 ядра 2,4 ГГц</t>
  </si>
  <si>
    <t>Виртуальные выделенные серверы KVM (BCR.BY)</t>
  </si>
  <si>
    <t>KVM-0 SSD</t>
  </si>
  <si>
    <t>KVM-2 SSD</t>
  </si>
  <si>
    <t>Виртуальный сервер, 1 ГБ RAM, 10 ГБ SSD, 1 ядра 2,4 ГГц</t>
  </si>
  <si>
    <t>Виртуальный сервер, 2 ГБ RAM, 20 ГБ SSD, 2 ядра 2,4 ГГц</t>
  </si>
  <si>
    <t>KVM-3 SSD</t>
  </si>
  <si>
    <t>KVM-4 SSD</t>
  </si>
  <si>
    <t>Виртуальный сервер, 4 ГБ RAM, 40 ГБ SSD, 3 ядра 2,4 ГГц</t>
  </si>
  <si>
    <t>Виртуальный сервер, 8 ГБ RAM, 75 ГБ SSD, 4 ядра 2,4 ГГц</t>
  </si>
  <si>
    <t>KVM-5 SSD</t>
  </si>
  <si>
    <t>Виртуальный сервер, 16 ГБ RAM, 95 ГБ SSD, 4 ядра 2,4 ГГц</t>
  </si>
  <si>
    <t>Простой</t>
  </si>
  <si>
    <t>Универсальный</t>
  </si>
  <si>
    <t>Стандартный</t>
  </si>
  <si>
    <t>Бизнес</t>
  </si>
  <si>
    <t>Предприятие</t>
  </si>
  <si>
    <t>Виртуальный хостинг, 1000 МБ на диске, 1 сайт</t>
  </si>
  <si>
    <t>Виртуальный хостинг, 1000 МБ на диске, 1 сайт, 1 БД</t>
  </si>
  <si>
    <r>
      <t xml:space="preserve">Виртуальный хостинг, 10000 МБ на диске, </t>
    </r>
    <r>
      <rPr>
        <sz val="11"/>
        <rFont val="Arial"/>
        <family val="2"/>
        <charset val="204"/>
      </rPr>
      <t>∞</t>
    </r>
    <r>
      <rPr>
        <sz val="10"/>
        <rFont val="Arial"/>
        <family val="2"/>
        <charset val="204"/>
      </rPr>
      <t xml:space="preserve"> сайтов, 10 БД</t>
    </r>
  </si>
  <si>
    <r>
      <t xml:space="preserve">Виртуальный хостинг, 15000 МБ на диске, </t>
    </r>
    <r>
      <rPr>
        <sz val="11"/>
        <rFont val="Arial"/>
        <family val="2"/>
        <charset val="204"/>
      </rPr>
      <t>∞</t>
    </r>
    <r>
      <rPr>
        <sz val="10"/>
        <rFont val="Arial"/>
        <family val="2"/>
        <charset val="204"/>
      </rPr>
      <t xml:space="preserve"> сайтов, 15 БД</t>
    </r>
  </si>
  <si>
    <r>
      <t xml:space="preserve">Виртуальный хостинг, 3000 МБ на диске, </t>
    </r>
    <r>
      <rPr>
        <sz val="11"/>
        <rFont val="Arial"/>
        <family val="2"/>
        <charset val="204"/>
      </rPr>
      <t>∞</t>
    </r>
    <r>
      <rPr>
        <sz val="10"/>
        <rFont val="Arial"/>
        <family val="2"/>
        <charset val="204"/>
      </rPr>
      <t xml:space="preserve"> сайтов, 3 БД</t>
    </r>
  </si>
  <si>
    <t>Доступ к Платформе мониторинга</t>
  </si>
  <si>
    <t>Услуги по защите веб-приложений и иных Защищаемых ресурсов от веб-атак, тариф Shared</t>
  </si>
  <si>
    <t xml:space="preserve">Безлимитный трафик </t>
  </si>
  <si>
    <t>Услуги по защите веб-приложений и иных Защищаемых ресурсов от веб-атак, тариф Dedicated</t>
  </si>
  <si>
    <t xml:space="preserve">Доступ к платформам </t>
  </si>
  <si>
    <t>Доступ к Платформе веб-аналитики, тариф Shared</t>
  </si>
  <si>
    <t xml:space="preserve">Бесплатно </t>
  </si>
  <si>
    <t>Доступ к Платформе веб-аналитики, тариф Dedicated</t>
  </si>
  <si>
    <t>Для  клиентов с серверами в Utrem, Login, Bcr  50% скидка на WAF</t>
  </si>
  <si>
    <t>WAF (Web Application Firewall)</t>
  </si>
  <si>
    <t>Тарифы на услуги, оказываемые ООО «Рэкун технолоджи», вступает в силу с 26.02.2026 г., Приложение 2 к утвержденному приказом директора ООО "Рэкун технолоджи" № 9/1 от 26.02.2026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</si>
</sst>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yr"/>
      <family val="2"/>
      <charset val="204"/>
    </font>
    <font>
      <sz val="10"/>
      <name val="Arial"/>
      <family val="2"/>
      <charset val="204"/>
    </font>
    <font>
      <u/>
      <sz val="11"/>
      <color rgb="FF0000FF"/>
      <name val="Calibri"/>
      <family val="2"/>
      <charset val="204"/>
    </font>
    <font>
      <b/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0"/>
      <color rgb="FF80808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49" fontId="1" fillId="0" borderId="0" xfId="0" applyNumberFormat="1" applyFont="1" applyAlignment="1" applyProtection="1">
      <alignment horizontal="left"/>
    </xf>
    <xf numFmtId="49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/>
    <xf numFmtId="10" fontId="1" fillId="0" borderId="6" xfId="0" applyNumberFormat="1" applyFont="1" applyBorder="1" applyAlignment="1" applyProtection="1"/>
    <xf numFmtId="49" fontId="1" fillId="0" borderId="7" xfId="0" applyNumberFormat="1" applyFont="1" applyBorder="1" applyAlignment="1" applyProtection="1"/>
    <xf numFmtId="0" fontId="1" fillId="0" borderId="7" xfId="0" applyFont="1" applyBorder="1" applyAlignment="1" applyProtection="1"/>
    <xf numFmtId="2" fontId="7" fillId="0" borderId="8" xfId="0" applyNumberFormat="1" applyFont="1" applyBorder="1" applyAlignment="1" applyProtection="1"/>
    <xf numFmtId="2" fontId="1" fillId="0" borderId="9" xfId="0" applyNumberFormat="1" applyFont="1" applyBorder="1" applyAlignment="1" applyProtection="1"/>
    <xf numFmtId="2" fontId="1" fillId="0" borderId="10" xfId="0" applyNumberFormat="1" applyFont="1" applyBorder="1" applyAlignment="1" applyProtection="1"/>
    <xf numFmtId="2" fontId="7" fillId="0" borderId="11" xfId="0" applyNumberFormat="1" applyFont="1" applyBorder="1" applyAlignment="1" applyProtection="1"/>
    <xf numFmtId="2" fontId="1" fillId="0" borderId="0" xfId="0" applyNumberFormat="1" applyFont="1" applyBorder="1" applyAlignment="1" applyProtection="1"/>
    <xf numFmtId="2" fontId="1" fillId="0" borderId="12" xfId="0" applyNumberFormat="1" applyFont="1" applyBorder="1" applyAlignment="1" applyProtection="1"/>
    <xf numFmtId="2" fontId="1" fillId="0" borderId="11" xfId="0" applyNumberFormat="1" applyFont="1" applyBorder="1" applyAlignment="1" applyProtection="1"/>
    <xf numFmtId="2" fontId="8" fillId="0" borderId="11" xfId="0" applyNumberFormat="1" applyFont="1" applyBorder="1" applyAlignment="1" applyProtection="1"/>
    <xf numFmtId="49" fontId="1" fillId="0" borderId="13" xfId="0" applyNumberFormat="1" applyFont="1" applyBorder="1" applyAlignment="1" applyProtection="1"/>
    <xf numFmtId="0" fontId="1" fillId="0" borderId="13" xfId="0" applyFont="1" applyBorder="1" applyAlignment="1" applyProtection="1"/>
    <xf numFmtId="2" fontId="1" fillId="0" borderId="14" xfId="0" applyNumberFormat="1" applyFont="1" applyBorder="1" applyAlignment="1" applyProtection="1"/>
    <xf numFmtId="2" fontId="1" fillId="0" borderId="15" xfId="0" applyNumberFormat="1" applyFont="1" applyBorder="1" applyAlignment="1" applyProtection="1"/>
    <xf numFmtId="2" fontId="1" fillId="0" borderId="16" xfId="0" applyNumberFormat="1" applyFont="1" applyBorder="1" applyAlignment="1" applyProtection="1"/>
    <xf numFmtId="0" fontId="1" fillId="0" borderId="4" xfId="0" applyFont="1" applyBorder="1" applyAlignment="1" applyProtection="1"/>
    <xf numFmtId="0" fontId="1" fillId="0" borderId="6" xfId="0" applyFont="1" applyBorder="1" applyAlignment="1" applyProtection="1"/>
    <xf numFmtId="49" fontId="1" fillId="0" borderId="17" xfId="0" applyNumberFormat="1" applyFont="1" applyBorder="1" applyAlignment="1" applyProtection="1"/>
    <xf numFmtId="0" fontId="1" fillId="0" borderId="0" xfId="0" applyFont="1" applyBorder="1" applyAlignment="1" applyProtection="1"/>
    <xf numFmtId="2" fontId="1" fillId="0" borderId="17" xfId="0" applyNumberFormat="1" applyFont="1" applyBorder="1" applyAlignment="1" applyProtection="1"/>
    <xf numFmtId="2" fontId="1" fillId="0" borderId="8" xfId="0" applyNumberFormat="1" applyFont="1" applyBorder="1" applyAlignment="1" applyProtection="1"/>
    <xf numFmtId="2" fontId="1" fillId="0" borderId="7" xfId="0" applyNumberFormat="1" applyFont="1" applyBorder="1" applyAlignment="1" applyProtection="1"/>
    <xf numFmtId="0" fontId="0" fillId="0" borderId="3" xfId="0" applyBorder="1" applyAlignment="1" applyProtection="1"/>
    <xf numFmtId="0" fontId="6" fillId="0" borderId="3" xfId="0" applyFont="1" applyBorder="1" applyAlignment="1" applyProtection="1">
      <alignment horizontal="center"/>
    </xf>
    <xf numFmtId="2" fontId="3" fillId="0" borderId="4" xfId="0" applyNumberFormat="1" applyFont="1" applyBorder="1" applyAlignment="1" applyProtection="1">
      <alignment horizontal="center"/>
    </xf>
    <xf numFmtId="2" fontId="1" fillId="0" borderId="5" xfId="0" applyNumberFormat="1" applyFont="1" applyBorder="1" applyAlignment="1" applyProtection="1"/>
    <xf numFmtId="2" fontId="1" fillId="0" borderId="6" xfId="0" applyNumberFormat="1" applyFont="1" applyBorder="1" applyAlignment="1" applyProtection="1"/>
    <xf numFmtId="49" fontId="1" fillId="0" borderId="18" xfId="0" applyNumberFormat="1" applyFont="1" applyBorder="1" applyAlignment="1" applyProtection="1"/>
    <xf numFmtId="0" fontId="1" fillId="0" borderId="9" xfId="0" applyFont="1" applyBorder="1" applyAlignment="1" applyProtection="1"/>
    <xf numFmtId="2" fontId="1" fillId="0" borderId="18" xfId="0" applyNumberFormat="1" applyFont="1" applyBorder="1" applyAlignment="1" applyProtection="1"/>
    <xf numFmtId="49" fontId="1" fillId="0" borderId="19" xfId="0" applyNumberFormat="1" applyFont="1" applyBorder="1" applyAlignment="1" applyProtection="1"/>
    <xf numFmtId="2" fontId="1" fillId="0" borderId="19" xfId="0" applyNumberFormat="1" applyFont="1" applyBorder="1" applyAlignment="1" applyProtection="1"/>
    <xf numFmtId="2" fontId="1" fillId="0" borderId="0" xfId="0" applyNumberFormat="1" applyFont="1" applyAlignment="1" applyProtection="1"/>
    <xf numFmtId="49" fontId="1" fillId="0" borderId="20" xfId="0" applyNumberFormat="1" applyFont="1" applyBorder="1" applyAlignment="1" applyProtection="1"/>
    <xf numFmtId="0" fontId="1" fillId="0" borderId="15" xfId="0" applyFont="1" applyBorder="1" applyAlignment="1" applyProtection="1"/>
    <xf numFmtId="2" fontId="1" fillId="0" borderId="20" xfId="0" applyNumberFormat="1" applyFont="1" applyBorder="1" applyAlignment="1" applyProtection="1"/>
    <xf numFmtId="2" fontId="6" fillId="0" borderId="1" xfId="0" applyNumberFormat="1" applyFont="1" applyBorder="1" applyAlignment="1" applyProtection="1">
      <alignment horizontal="center"/>
    </xf>
    <xf numFmtId="49" fontId="8" fillId="0" borderId="21" xfId="0" applyNumberFormat="1" applyFont="1" applyBorder="1" applyAlignment="1" applyProtection="1">
      <alignment horizontal="left"/>
    </xf>
    <xf numFmtId="0" fontId="1" fillId="0" borderId="17" xfId="0" applyFont="1" applyBorder="1" applyAlignment="1" applyProtection="1">
      <alignment horizontal="left"/>
    </xf>
    <xf numFmtId="2" fontId="1" fillId="0" borderId="17" xfId="0" applyNumberFormat="1" applyFont="1" applyBorder="1" applyAlignment="1" applyProtection="1">
      <alignment horizontal="left"/>
    </xf>
    <xf numFmtId="49" fontId="8" fillId="0" borderId="22" xfId="0" applyNumberFormat="1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left"/>
    </xf>
    <xf numFmtId="2" fontId="4" fillId="0" borderId="11" xfId="0" applyNumberFormat="1" applyFont="1" applyBorder="1" applyAlignment="1" applyProtection="1">
      <alignment horizontal="center"/>
    </xf>
    <xf numFmtId="49" fontId="1" fillId="0" borderId="22" xfId="0" applyNumberFormat="1" applyFont="1" applyBorder="1" applyAlignment="1" applyProtection="1"/>
    <xf numFmtId="0" fontId="1" fillId="0" borderId="23" xfId="0" applyFont="1" applyBorder="1" applyAlignment="1" applyProtection="1"/>
    <xf numFmtId="2" fontId="1" fillId="0" borderId="13" xfId="0" applyNumberFormat="1" applyFont="1" applyBorder="1" applyAlignment="1" applyProtection="1">
      <alignment horizontal="right"/>
    </xf>
    <xf numFmtId="2" fontId="1" fillId="0" borderId="13" xfId="0" applyNumberFormat="1" applyFont="1" applyBorder="1" applyAlignment="1" applyProtection="1"/>
    <xf numFmtId="49" fontId="1" fillId="0" borderId="9" xfId="0" applyNumberFormat="1" applyFont="1" applyBorder="1" applyAlignment="1" applyProtection="1"/>
    <xf numFmtId="0" fontId="1" fillId="0" borderId="18" xfId="0" applyFont="1" applyBorder="1" applyAlignment="1" applyProtection="1"/>
    <xf numFmtId="49" fontId="1" fillId="0" borderId="0" xfId="0" applyNumberFormat="1" applyFont="1" applyBorder="1" applyAlignment="1" applyProtection="1"/>
    <xf numFmtId="0" fontId="1" fillId="0" borderId="19" xfId="0" applyFont="1" applyBorder="1" applyAlignment="1" applyProtection="1"/>
    <xf numFmtId="49" fontId="1" fillId="0" borderId="15" xfId="0" applyNumberFormat="1" applyFont="1" applyBorder="1" applyAlignment="1" applyProtection="1"/>
    <xf numFmtId="0" fontId="1" fillId="0" borderId="20" xfId="0" applyFont="1" applyBorder="1" applyAlignment="1" applyProtection="1"/>
    <xf numFmtId="0" fontId="1" fillId="0" borderId="24" xfId="0" applyFont="1" applyBorder="1" applyAlignment="1" applyProtection="1"/>
    <xf numFmtId="2" fontId="1" fillId="0" borderId="24" xfId="0" applyNumberFormat="1" applyFont="1" applyBorder="1" applyAlignment="1" applyProtection="1"/>
    <xf numFmtId="0" fontId="1" fillId="0" borderId="25" xfId="0" applyFont="1" applyBorder="1" applyAlignment="1" applyProtection="1"/>
    <xf numFmtId="2" fontId="1" fillId="0" borderId="25" xfId="0" applyNumberFormat="1" applyFont="1" applyBorder="1" applyAlignment="1" applyProtection="1"/>
    <xf numFmtId="0" fontId="0" fillId="0" borderId="18" xfId="0" applyFont="1" applyBorder="1" applyAlignment="1" applyProtection="1"/>
    <xf numFmtId="0" fontId="0" fillId="0" borderId="19" xfId="0" applyFont="1" applyBorder="1" applyAlignment="1" applyProtection="1"/>
    <xf numFmtId="2" fontId="0" fillId="0" borderId="0" xfId="0" applyNumberFormat="1" applyBorder="1" applyAlignment="1" applyProtection="1"/>
    <xf numFmtId="2" fontId="0" fillId="0" borderId="12" xfId="0" applyNumberFormat="1" applyFont="1" applyBorder="1" applyAlignment="1" applyProtection="1">
      <alignment horizontal="center"/>
    </xf>
    <xf numFmtId="2" fontId="0" fillId="0" borderId="5" xfId="0" applyNumberFormat="1" applyBorder="1" applyAlignment="1" applyProtection="1"/>
    <xf numFmtId="2" fontId="0" fillId="0" borderId="15" xfId="0" applyNumberFormat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2" fontId="0" fillId="0" borderId="0" xfId="0" applyNumberFormat="1" applyFill="1" applyBorder="1" applyAlignment="1" applyProtection="1"/>
    <xf numFmtId="49" fontId="1" fillId="0" borderId="0" xfId="0" applyNumberFormat="1" applyFont="1" applyFill="1" applyBorder="1" applyAlignment="1" applyProtection="1">
      <alignment wrapText="1"/>
    </xf>
    <xf numFmtId="0" fontId="1" fillId="0" borderId="0" xfId="0" applyFont="1"/>
    <xf numFmtId="49" fontId="1" fillId="0" borderId="0" xfId="0" applyNumberFormat="1" applyFont="1" applyFill="1" applyBorder="1" applyAlignment="1" applyProtection="1">
      <alignment horizontal="center"/>
    </xf>
    <xf numFmtId="2" fontId="1" fillId="0" borderId="0" xfId="0" applyNumberFormat="1" applyFont="1" applyFill="1" applyBorder="1" applyAlignment="1" applyProtection="1"/>
    <xf numFmtId="0" fontId="3" fillId="0" borderId="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49" fontId="1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>
      <alignment wrapText="1"/>
    </xf>
    <xf numFmtId="49" fontId="2" fillId="0" borderId="0" xfId="1" applyNumberFormat="1" applyFont="1" applyBorder="1" applyAlignment="1" applyProtection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999000</xdr:colOff>
      <xdr:row>0</xdr:row>
      <xdr:rowOff>38160</xdr:rowOff>
    </xdr:from>
    <xdr:to>
      <xdr:col>1</xdr:col>
      <xdr:colOff>3030120</xdr:colOff>
      <xdr:row>0</xdr:row>
      <xdr:rowOff>552600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831760" y="38160"/>
          <a:ext cx="2031120" cy="51444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ogin.b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0"/>
  <sheetViews>
    <sheetView tabSelected="1" zoomScaleNormal="100" workbookViewId="0">
      <selection activeCell="A2" sqref="A2:H2"/>
    </sheetView>
  </sheetViews>
  <sheetFormatPr defaultColWidth="9.08984375" defaultRowHeight="12.5" x14ac:dyDescent="0.25"/>
  <cols>
    <col min="1" max="1" width="47.54296875" style="1" customWidth="1"/>
    <col min="2" max="2" width="83.08984375" style="1" customWidth="1"/>
    <col min="3" max="3" width="10.26953125" style="1" customWidth="1"/>
    <col min="4" max="4" width="10.81640625" style="1" customWidth="1"/>
    <col min="5" max="5" width="10.7265625" style="1" customWidth="1"/>
    <col min="6" max="6" width="10.26953125" style="1" customWidth="1"/>
    <col min="7" max="7" width="10.54296875" style="1" customWidth="1"/>
    <col min="8" max="8" width="10.08984375" style="1" customWidth="1"/>
    <col min="9" max="1024" width="9.08984375" style="2"/>
  </cols>
  <sheetData>
    <row r="1" spans="1:8" ht="51" customHeight="1" x14ac:dyDescent="0.25">
      <c r="A1" s="85"/>
      <c r="B1" s="85"/>
      <c r="C1" s="85"/>
      <c r="D1" s="85"/>
    </row>
    <row r="2" spans="1:8" ht="15" customHeight="1" x14ac:dyDescent="0.25">
      <c r="A2" s="86" t="s">
        <v>152</v>
      </c>
      <c r="B2" s="86"/>
      <c r="C2" s="86"/>
      <c r="D2" s="86"/>
      <c r="E2" s="86"/>
      <c r="F2" s="86"/>
      <c r="G2" s="86"/>
      <c r="H2" s="86"/>
    </row>
    <row r="3" spans="1:8" ht="15" customHeight="1" x14ac:dyDescent="0.25">
      <c r="A3" s="86" t="s">
        <v>0</v>
      </c>
      <c r="B3" s="86"/>
      <c r="C3" s="86"/>
      <c r="D3" s="86"/>
    </row>
    <row r="4" spans="1:8" ht="15" customHeight="1" x14ac:dyDescent="0.35">
      <c r="A4" s="87" t="s">
        <v>1</v>
      </c>
      <c r="B4" s="87"/>
      <c r="C4" s="87"/>
      <c r="D4" s="87"/>
    </row>
    <row r="5" spans="1:8" ht="15" customHeight="1" x14ac:dyDescent="0.35">
      <c r="A5" s="87" t="s">
        <v>2</v>
      </c>
      <c r="B5" s="87"/>
      <c r="C5" s="87"/>
      <c r="D5" s="87"/>
    </row>
    <row r="6" spans="1:8" ht="15" customHeight="1" x14ac:dyDescent="0.25">
      <c r="A6" s="3"/>
      <c r="D6" s="3"/>
    </row>
    <row r="7" spans="1:8" ht="14.9" customHeight="1" x14ac:dyDescent="0.3">
      <c r="A7" s="4" t="s">
        <v>3</v>
      </c>
      <c r="B7" s="5" t="s">
        <v>4</v>
      </c>
      <c r="C7" s="5"/>
      <c r="D7" s="83" t="s">
        <v>117</v>
      </c>
      <c r="E7" s="83"/>
      <c r="F7" s="83"/>
      <c r="G7" s="83"/>
      <c r="H7" s="83"/>
    </row>
    <row r="8" spans="1:8" ht="14.9" customHeight="1" x14ac:dyDescent="0.3">
      <c r="A8" s="4"/>
      <c r="B8" s="5"/>
      <c r="C8" s="6" t="s">
        <v>5</v>
      </c>
      <c r="D8" s="7" t="s">
        <v>6</v>
      </c>
      <c r="E8" s="8" t="s">
        <v>7</v>
      </c>
      <c r="F8" s="8" t="s">
        <v>8</v>
      </c>
      <c r="G8" s="8" t="s">
        <v>9</v>
      </c>
      <c r="H8" s="8" t="s">
        <v>10</v>
      </c>
    </row>
    <row r="9" spans="1:8" ht="15" customHeight="1" x14ac:dyDescent="0.3">
      <c r="A9" s="4"/>
      <c r="B9" s="9" t="s">
        <v>11</v>
      </c>
      <c r="C9" s="9"/>
      <c r="D9" s="10"/>
      <c r="E9" s="11"/>
      <c r="F9" s="11"/>
      <c r="G9" s="11"/>
      <c r="H9" s="12"/>
    </row>
    <row r="10" spans="1:8" ht="15" customHeight="1" x14ac:dyDescent="0.25">
      <c r="A10" s="13" t="s">
        <v>12</v>
      </c>
      <c r="B10" s="14" t="s">
        <v>13</v>
      </c>
      <c r="C10" s="14"/>
      <c r="D10" s="15">
        <v>6</v>
      </c>
      <c r="E10" s="16">
        <f t="shared" ref="E10:E17" si="0">D10*3</f>
        <v>18</v>
      </c>
      <c r="F10" s="16">
        <f t="shared" ref="F10:F17" si="1">D10*6*0.9</f>
        <v>32.4</v>
      </c>
      <c r="G10" s="16">
        <f t="shared" ref="G10:G17" si="2">D10*12*0.8</f>
        <v>57.6</v>
      </c>
      <c r="H10" s="17">
        <f t="shared" ref="H10:H17" si="3">G10*2</f>
        <v>115.2</v>
      </c>
    </row>
    <row r="11" spans="1:8" ht="15" customHeight="1" x14ac:dyDescent="0.25">
      <c r="A11" s="13" t="s">
        <v>14</v>
      </c>
      <c r="B11" s="14" t="s">
        <v>15</v>
      </c>
      <c r="C11" s="14"/>
      <c r="D11" s="18">
        <v>7.6</v>
      </c>
      <c r="E11" s="19">
        <f t="shared" si="0"/>
        <v>22.799999999999997</v>
      </c>
      <c r="F11" s="19">
        <f t="shared" si="1"/>
        <v>41.04</v>
      </c>
      <c r="G11" s="19">
        <f t="shared" si="2"/>
        <v>72.959999999999994</v>
      </c>
      <c r="H11" s="20">
        <f t="shared" si="3"/>
        <v>145.91999999999999</v>
      </c>
    </row>
    <row r="12" spans="1:8" ht="15" customHeight="1" x14ac:dyDescent="0.25">
      <c r="A12" s="13" t="s">
        <v>16</v>
      </c>
      <c r="B12" s="14" t="s">
        <v>17</v>
      </c>
      <c r="C12" s="14"/>
      <c r="D12" s="21">
        <v>10.5</v>
      </c>
      <c r="E12" s="19">
        <f t="shared" si="0"/>
        <v>31.5</v>
      </c>
      <c r="F12" s="19">
        <f t="shared" si="1"/>
        <v>56.7</v>
      </c>
      <c r="G12" s="19">
        <f t="shared" si="2"/>
        <v>100.80000000000001</v>
      </c>
      <c r="H12" s="20">
        <f t="shared" si="3"/>
        <v>201.60000000000002</v>
      </c>
    </row>
    <row r="13" spans="1:8" ht="15" customHeight="1" x14ac:dyDescent="0.25">
      <c r="A13" s="13" t="s">
        <v>18</v>
      </c>
      <c r="B13" s="14" t="s">
        <v>19</v>
      </c>
      <c r="C13" s="14"/>
      <c r="D13" s="21">
        <v>12.8</v>
      </c>
      <c r="E13" s="19">
        <f t="shared" si="0"/>
        <v>38.400000000000006</v>
      </c>
      <c r="F13" s="19">
        <f t="shared" si="1"/>
        <v>69.120000000000019</v>
      </c>
      <c r="G13" s="19">
        <f t="shared" si="2"/>
        <v>122.88000000000002</v>
      </c>
      <c r="H13" s="20">
        <f t="shared" si="3"/>
        <v>245.76000000000005</v>
      </c>
    </row>
    <row r="14" spans="1:8" ht="15" customHeight="1" x14ac:dyDescent="0.25">
      <c r="A14" s="13" t="s">
        <v>20</v>
      </c>
      <c r="B14" s="14" t="s">
        <v>21</v>
      </c>
      <c r="C14" s="14"/>
      <c r="D14" s="22">
        <v>10.5</v>
      </c>
      <c r="E14" s="19">
        <f t="shared" si="0"/>
        <v>31.5</v>
      </c>
      <c r="F14" s="19">
        <f t="shared" si="1"/>
        <v>56.7</v>
      </c>
      <c r="G14" s="19">
        <f t="shared" si="2"/>
        <v>100.80000000000001</v>
      </c>
      <c r="H14" s="20">
        <f t="shared" si="3"/>
        <v>201.60000000000002</v>
      </c>
    </row>
    <row r="15" spans="1:8" ht="15" customHeight="1" x14ac:dyDescent="0.25">
      <c r="A15" s="13" t="s">
        <v>22</v>
      </c>
      <c r="B15" s="14" t="s">
        <v>23</v>
      </c>
      <c r="C15" s="14"/>
      <c r="D15" s="21">
        <v>14.7</v>
      </c>
      <c r="E15" s="19">
        <f t="shared" si="0"/>
        <v>44.099999999999994</v>
      </c>
      <c r="F15" s="19">
        <f t="shared" si="1"/>
        <v>79.38</v>
      </c>
      <c r="G15" s="19">
        <f t="shared" si="2"/>
        <v>141.11999999999998</v>
      </c>
      <c r="H15" s="20">
        <f t="shared" si="3"/>
        <v>282.23999999999995</v>
      </c>
    </row>
    <row r="16" spans="1:8" ht="15" customHeight="1" x14ac:dyDescent="0.25">
      <c r="A16" s="13" t="s">
        <v>24</v>
      </c>
      <c r="B16" s="14" t="s">
        <v>25</v>
      </c>
      <c r="C16" s="14"/>
      <c r="D16" s="21">
        <v>20.5</v>
      </c>
      <c r="E16" s="19">
        <f t="shared" si="0"/>
        <v>61.5</v>
      </c>
      <c r="F16" s="19">
        <f t="shared" si="1"/>
        <v>110.7</v>
      </c>
      <c r="G16" s="19">
        <f t="shared" si="2"/>
        <v>196.8</v>
      </c>
      <c r="H16" s="20">
        <f t="shared" si="3"/>
        <v>393.6</v>
      </c>
    </row>
    <row r="17" spans="1:8" ht="15" customHeight="1" x14ac:dyDescent="0.25">
      <c r="A17" s="23" t="s">
        <v>26</v>
      </c>
      <c r="B17" s="24" t="s">
        <v>27</v>
      </c>
      <c r="C17" s="24"/>
      <c r="D17" s="25">
        <v>26.7</v>
      </c>
      <c r="E17" s="26">
        <f t="shared" si="0"/>
        <v>80.099999999999994</v>
      </c>
      <c r="F17" s="26">
        <f t="shared" si="1"/>
        <v>144.18</v>
      </c>
      <c r="G17" s="26">
        <f t="shared" si="2"/>
        <v>256.32</v>
      </c>
      <c r="H17" s="27">
        <f t="shared" si="3"/>
        <v>512.64</v>
      </c>
    </row>
    <row r="18" spans="1:8" ht="15" customHeight="1" x14ac:dyDescent="0.3">
      <c r="A18" s="23"/>
      <c r="B18" s="9" t="s">
        <v>28</v>
      </c>
      <c r="C18" s="9"/>
      <c r="D18" s="28"/>
      <c r="E18" s="11"/>
      <c r="F18" s="11"/>
      <c r="G18" s="11"/>
      <c r="H18" s="29"/>
    </row>
    <row r="19" spans="1:8" ht="15" customHeight="1" x14ac:dyDescent="0.25">
      <c r="A19" s="30" t="s">
        <v>29</v>
      </c>
      <c r="B19" s="31" t="s">
        <v>30</v>
      </c>
      <c r="C19" s="32"/>
      <c r="D19" s="33">
        <v>1.2</v>
      </c>
      <c r="E19" s="16">
        <f>D19*3</f>
        <v>3.5999999999999996</v>
      </c>
      <c r="F19" s="16">
        <f>D19*6*0.9</f>
        <v>6.4799999999999995</v>
      </c>
      <c r="G19" s="16">
        <f>D19*12*0.8</f>
        <v>11.52</v>
      </c>
      <c r="H19" s="17">
        <f>G19*2</f>
        <v>23.04</v>
      </c>
    </row>
    <row r="20" spans="1:8" ht="15" customHeight="1" x14ac:dyDescent="0.25">
      <c r="A20" s="13" t="s">
        <v>31</v>
      </c>
      <c r="B20" s="31" t="s">
        <v>32</v>
      </c>
      <c r="C20" s="34"/>
      <c r="D20" s="21">
        <v>1.2</v>
      </c>
      <c r="E20" s="19">
        <f>D20*3</f>
        <v>3.5999999999999996</v>
      </c>
      <c r="F20" s="19">
        <f>D20*6*0.9</f>
        <v>6.4799999999999995</v>
      </c>
      <c r="G20" s="19">
        <f>D20*12*0.8</f>
        <v>11.52</v>
      </c>
      <c r="H20" s="20">
        <f>G20*2</f>
        <v>23.04</v>
      </c>
    </row>
    <row r="21" spans="1:8" ht="15" customHeight="1" x14ac:dyDescent="0.25">
      <c r="A21" s="13" t="s">
        <v>33</v>
      </c>
      <c r="B21" s="14" t="s">
        <v>34</v>
      </c>
      <c r="C21" s="34"/>
      <c r="D21" s="21">
        <v>6</v>
      </c>
      <c r="E21" s="19">
        <f>D21*3</f>
        <v>18</v>
      </c>
      <c r="F21" s="19">
        <f>D21*6*0.9</f>
        <v>32.4</v>
      </c>
      <c r="G21" s="19">
        <f>D21*12*0.8</f>
        <v>57.6</v>
      </c>
      <c r="H21" s="20">
        <f>G21*2</f>
        <v>115.2</v>
      </c>
    </row>
    <row r="22" spans="1:8" ht="15" customHeight="1" x14ac:dyDescent="0.25">
      <c r="A22" s="13" t="s">
        <v>35</v>
      </c>
      <c r="B22" s="14" t="s">
        <v>36</v>
      </c>
      <c r="C22" s="34">
        <v>30</v>
      </c>
      <c r="D22" s="21"/>
      <c r="E22" s="19"/>
      <c r="F22" s="19"/>
      <c r="G22" s="19"/>
      <c r="H22" s="20"/>
    </row>
    <row r="23" spans="1:8" ht="15" customHeight="1" x14ac:dyDescent="0.3">
      <c r="A23" s="35"/>
      <c r="B23" s="36" t="s">
        <v>37</v>
      </c>
      <c r="C23" s="35"/>
      <c r="D23" s="37"/>
      <c r="E23" s="38"/>
      <c r="F23" s="38"/>
      <c r="G23" s="38"/>
      <c r="H23" s="39"/>
    </row>
    <row r="24" spans="1:8" ht="15" customHeight="1" x14ac:dyDescent="0.25">
      <c r="A24" s="40" t="s">
        <v>38</v>
      </c>
      <c r="B24" s="41" t="s">
        <v>39</v>
      </c>
      <c r="C24" s="42"/>
      <c r="D24" s="16">
        <v>30</v>
      </c>
      <c r="E24" s="16">
        <f t="shared" ref="E24:E36" si="4">D24*3</f>
        <v>90</v>
      </c>
      <c r="F24" s="16">
        <f t="shared" ref="F24:F32" si="5">D24*6*0.94</f>
        <v>169.2</v>
      </c>
      <c r="G24" s="16">
        <f t="shared" ref="G24:G32" si="6">D24*12*0.88</f>
        <v>316.8</v>
      </c>
      <c r="H24" s="17">
        <f t="shared" ref="H24:H36" si="7">G24*2</f>
        <v>633.6</v>
      </c>
    </row>
    <row r="25" spans="1:8" ht="15" customHeight="1" x14ac:dyDescent="0.25">
      <c r="A25" s="43" t="s">
        <v>40</v>
      </c>
      <c r="B25" s="31" t="s">
        <v>41</v>
      </c>
      <c r="C25" s="44"/>
      <c r="D25" s="45">
        <v>55</v>
      </c>
      <c r="E25" s="19">
        <f t="shared" si="4"/>
        <v>165</v>
      </c>
      <c r="F25" s="19">
        <f t="shared" si="5"/>
        <v>310.2</v>
      </c>
      <c r="G25" s="19">
        <f t="shared" si="6"/>
        <v>580.79999999999995</v>
      </c>
      <c r="H25" s="20">
        <f t="shared" si="7"/>
        <v>1161.5999999999999</v>
      </c>
    </row>
    <row r="26" spans="1:8" ht="15" customHeight="1" x14ac:dyDescent="0.25">
      <c r="A26" s="43" t="s">
        <v>42</v>
      </c>
      <c r="B26" s="31" t="s">
        <v>43</v>
      </c>
      <c r="C26" s="44"/>
      <c r="D26" s="45">
        <v>80</v>
      </c>
      <c r="E26" s="19">
        <f t="shared" si="4"/>
        <v>240</v>
      </c>
      <c r="F26" s="19">
        <f t="shared" si="5"/>
        <v>451.2</v>
      </c>
      <c r="G26" s="19">
        <f t="shared" si="6"/>
        <v>844.8</v>
      </c>
      <c r="H26" s="20">
        <f t="shared" si="7"/>
        <v>1689.6</v>
      </c>
    </row>
    <row r="27" spans="1:8" ht="15" customHeight="1" x14ac:dyDescent="0.25">
      <c r="A27" s="43" t="s">
        <v>44</v>
      </c>
      <c r="B27" s="31" t="s">
        <v>45</v>
      </c>
      <c r="C27" s="44"/>
      <c r="D27" s="45">
        <v>105</v>
      </c>
      <c r="E27" s="19">
        <f t="shared" si="4"/>
        <v>315</v>
      </c>
      <c r="F27" s="19">
        <f t="shared" si="5"/>
        <v>592.19999999999993</v>
      </c>
      <c r="G27" s="19">
        <f t="shared" si="6"/>
        <v>1108.8</v>
      </c>
      <c r="H27" s="20">
        <f t="shared" si="7"/>
        <v>2217.6</v>
      </c>
    </row>
    <row r="28" spans="1:8" ht="15" customHeight="1" x14ac:dyDescent="0.25">
      <c r="A28" s="43" t="s">
        <v>46</v>
      </c>
      <c r="B28" s="31" t="s">
        <v>47</v>
      </c>
      <c r="C28" s="44"/>
      <c r="D28" s="45">
        <v>140</v>
      </c>
      <c r="E28" s="19">
        <f t="shared" si="4"/>
        <v>420</v>
      </c>
      <c r="F28" s="19">
        <f t="shared" si="5"/>
        <v>789.59999999999991</v>
      </c>
      <c r="G28" s="19">
        <f t="shared" si="6"/>
        <v>1478.4</v>
      </c>
      <c r="H28" s="20">
        <f t="shared" si="7"/>
        <v>2956.8</v>
      </c>
    </row>
    <row r="29" spans="1:8" ht="15" customHeight="1" x14ac:dyDescent="0.25">
      <c r="A29" s="43" t="s">
        <v>48</v>
      </c>
      <c r="B29" s="31" t="s">
        <v>49</v>
      </c>
      <c r="C29" s="44"/>
      <c r="D29" s="45">
        <v>9</v>
      </c>
      <c r="E29" s="19">
        <f t="shared" si="4"/>
        <v>27</v>
      </c>
      <c r="F29" s="19">
        <f t="shared" si="5"/>
        <v>50.76</v>
      </c>
      <c r="G29" s="19">
        <f t="shared" si="6"/>
        <v>95.04</v>
      </c>
      <c r="H29" s="20">
        <f t="shared" si="7"/>
        <v>190.08</v>
      </c>
    </row>
    <row r="30" spans="1:8" ht="15" customHeight="1" x14ac:dyDescent="0.25">
      <c r="A30" s="43" t="s">
        <v>50</v>
      </c>
      <c r="B30" s="31" t="s">
        <v>51</v>
      </c>
      <c r="C30" s="44"/>
      <c r="D30" s="45">
        <v>9</v>
      </c>
      <c r="E30" s="19">
        <f t="shared" si="4"/>
        <v>27</v>
      </c>
      <c r="F30" s="19">
        <f t="shared" si="5"/>
        <v>50.76</v>
      </c>
      <c r="G30" s="19">
        <f t="shared" si="6"/>
        <v>95.04</v>
      </c>
      <c r="H30" s="20">
        <f t="shared" si="7"/>
        <v>190.08</v>
      </c>
    </row>
    <row r="31" spans="1:8" ht="15" customHeight="1" x14ac:dyDescent="0.25">
      <c r="A31" s="43" t="s">
        <v>52</v>
      </c>
      <c r="B31" s="31" t="s">
        <v>53</v>
      </c>
      <c r="C31" s="44"/>
      <c r="D31" s="45">
        <v>7</v>
      </c>
      <c r="E31" s="19">
        <f t="shared" si="4"/>
        <v>21</v>
      </c>
      <c r="F31" s="19">
        <f t="shared" si="5"/>
        <v>39.479999999999997</v>
      </c>
      <c r="G31" s="19">
        <f t="shared" si="6"/>
        <v>73.92</v>
      </c>
      <c r="H31" s="20">
        <f t="shared" si="7"/>
        <v>147.84</v>
      </c>
    </row>
    <row r="32" spans="1:8" ht="15" customHeight="1" x14ac:dyDescent="0.25">
      <c r="A32" s="43" t="s">
        <v>54</v>
      </c>
      <c r="B32" s="31" t="s">
        <v>55</v>
      </c>
      <c r="C32" s="44"/>
      <c r="D32" s="45">
        <v>6</v>
      </c>
      <c r="E32" s="19">
        <f t="shared" si="4"/>
        <v>18</v>
      </c>
      <c r="F32" s="19">
        <f t="shared" si="5"/>
        <v>33.839999999999996</v>
      </c>
      <c r="G32" s="19">
        <f t="shared" si="6"/>
        <v>63.36</v>
      </c>
      <c r="H32" s="20">
        <f t="shared" si="7"/>
        <v>126.72</v>
      </c>
    </row>
    <row r="33" spans="1:8" ht="15" customHeight="1" x14ac:dyDescent="0.25">
      <c r="A33" s="43" t="s">
        <v>56</v>
      </c>
      <c r="B33" s="31" t="s">
        <v>57</v>
      </c>
      <c r="C33" s="44"/>
      <c r="D33" s="45">
        <v>3</v>
      </c>
      <c r="E33" s="19">
        <f t="shared" si="4"/>
        <v>9</v>
      </c>
      <c r="F33" s="19">
        <f>D33*6</f>
        <v>18</v>
      </c>
      <c r="G33" s="19">
        <f>D33*12</f>
        <v>36</v>
      </c>
      <c r="H33" s="20">
        <f t="shared" si="7"/>
        <v>72</v>
      </c>
    </row>
    <row r="34" spans="1:8" ht="15" customHeight="1" x14ac:dyDescent="0.25">
      <c r="A34" s="43" t="s">
        <v>58</v>
      </c>
      <c r="B34" s="31" t="s">
        <v>59</v>
      </c>
      <c r="C34" s="44"/>
      <c r="D34" s="45">
        <v>6</v>
      </c>
      <c r="E34" s="19">
        <f t="shared" si="4"/>
        <v>18</v>
      </c>
      <c r="F34" s="19">
        <f>D34*6</f>
        <v>36</v>
      </c>
      <c r="G34" s="19">
        <f>D34*12</f>
        <v>72</v>
      </c>
      <c r="H34" s="20">
        <f t="shared" si="7"/>
        <v>144</v>
      </c>
    </row>
    <row r="35" spans="1:8" ht="15" customHeight="1" x14ac:dyDescent="0.25">
      <c r="A35" s="43" t="s">
        <v>60</v>
      </c>
      <c r="B35" s="31" t="s">
        <v>61</v>
      </c>
      <c r="C35" s="44"/>
      <c r="D35" s="45">
        <v>10</v>
      </c>
      <c r="E35" s="19">
        <f t="shared" si="4"/>
        <v>30</v>
      </c>
      <c r="F35" s="19">
        <f>D35*6</f>
        <v>60</v>
      </c>
      <c r="G35" s="19">
        <f>D35*12</f>
        <v>120</v>
      </c>
      <c r="H35" s="20">
        <f t="shared" si="7"/>
        <v>240</v>
      </c>
    </row>
    <row r="36" spans="1:8" ht="15" customHeight="1" x14ac:dyDescent="0.25">
      <c r="A36" s="46" t="s">
        <v>62</v>
      </c>
      <c r="B36" s="47" t="s">
        <v>63</v>
      </c>
      <c r="C36" s="48"/>
      <c r="D36" s="26">
        <v>16</v>
      </c>
      <c r="E36" s="26">
        <f t="shared" si="4"/>
        <v>48</v>
      </c>
      <c r="F36" s="26">
        <f>D36*6</f>
        <v>96</v>
      </c>
      <c r="G36" s="26">
        <f>D36*12</f>
        <v>192</v>
      </c>
      <c r="H36" s="27">
        <f t="shared" si="7"/>
        <v>384</v>
      </c>
    </row>
    <row r="37" spans="1:8" ht="15" customHeight="1" x14ac:dyDescent="0.3">
      <c r="A37" s="4"/>
      <c r="B37" s="9" t="s">
        <v>64</v>
      </c>
      <c r="C37" s="49"/>
      <c r="D37" s="37"/>
      <c r="E37" s="38"/>
      <c r="F37" s="38"/>
      <c r="G37" s="38"/>
      <c r="H37" s="39"/>
    </row>
    <row r="38" spans="1:8" ht="15" customHeight="1" x14ac:dyDescent="0.25">
      <c r="A38" s="50" t="s">
        <v>65</v>
      </c>
      <c r="B38" s="51" t="s">
        <v>66</v>
      </c>
      <c r="C38" s="52"/>
      <c r="D38" s="45">
        <v>150</v>
      </c>
      <c r="E38" s="16">
        <f>D38*3</f>
        <v>450</v>
      </c>
      <c r="F38" s="16">
        <f>D38*6*0.9</f>
        <v>810</v>
      </c>
      <c r="G38" s="16">
        <f>D38*12*0.8</f>
        <v>1440</v>
      </c>
      <c r="H38" s="17">
        <f>G38*2</f>
        <v>2880</v>
      </c>
    </row>
    <row r="39" spans="1:8" ht="15" customHeight="1" x14ac:dyDescent="0.3">
      <c r="A39" s="53" t="s">
        <v>65</v>
      </c>
      <c r="B39" s="54" t="s">
        <v>67</v>
      </c>
      <c r="C39" s="45">
        <v>60</v>
      </c>
      <c r="D39" s="55"/>
      <c r="E39" s="19"/>
      <c r="F39" s="19"/>
      <c r="G39" s="19"/>
      <c r="H39" s="20"/>
    </row>
    <row r="40" spans="1:8" ht="15" customHeight="1" x14ac:dyDescent="0.25">
      <c r="A40" s="56" t="s">
        <v>68</v>
      </c>
      <c r="B40" s="14" t="s">
        <v>69</v>
      </c>
      <c r="C40" s="45">
        <v>30</v>
      </c>
      <c r="D40" s="21"/>
      <c r="E40" s="19"/>
      <c r="F40" s="19"/>
      <c r="G40" s="19"/>
      <c r="H40" s="20"/>
    </row>
    <row r="41" spans="1:8" ht="15" customHeight="1" x14ac:dyDescent="0.25">
      <c r="A41" s="57" t="s">
        <v>68</v>
      </c>
      <c r="B41" s="24" t="s">
        <v>70</v>
      </c>
      <c r="C41" s="58" t="s">
        <v>71</v>
      </c>
      <c r="D41" s="25"/>
      <c r="E41" s="26"/>
      <c r="F41" s="26"/>
      <c r="G41" s="26"/>
      <c r="H41" s="27"/>
    </row>
    <row r="42" spans="1:8" ht="15" customHeight="1" x14ac:dyDescent="0.3">
      <c r="A42" s="23"/>
      <c r="B42" s="9" t="s">
        <v>72</v>
      </c>
      <c r="C42" s="59"/>
      <c r="D42" s="45"/>
      <c r="E42" s="26"/>
      <c r="F42" s="26"/>
      <c r="G42" s="26"/>
      <c r="H42" s="27"/>
    </row>
    <row r="43" spans="1:8" ht="15" customHeight="1" x14ac:dyDescent="0.25">
      <c r="A43" s="60" t="s">
        <v>73</v>
      </c>
      <c r="B43" s="61" t="s">
        <v>74</v>
      </c>
      <c r="C43" s="16"/>
      <c r="D43" s="15">
        <v>4.2</v>
      </c>
      <c r="E43" s="16">
        <f>D43*3</f>
        <v>12.600000000000001</v>
      </c>
      <c r="F43" s="16">
        <f>D43*6*0.9</f>
        <v>22.680000000000003</v>
      </c>
      <c r="G43" s="16">
        <f>D43*12*0.8</f>
        <v>40.320000000000007</v>
      </c>
      <c r="H43" s="17">
        <f>G43*2</f>
        <v>80.640000000000015</v>
      </c>
    </row>
    <row r="44" spans="1:8" ht="15" customHeight="1" x14ac:dyDescent="0.25">
      <c r="A44" s="62" t="s">
        <v>75</v>
      </c>
      <c r="B44" s="63" t="s">
        <v>76</v>
      </c>
      <c r="C44" s="19"/>
      <c r="D44" s="18">
        <v>7.6</v>
      </c>
      <c r="E44" s="19">
        <f>D44*3</f>
        <v>22.799999999999997</v>
      </c>
      <c r="F44" s="19">
        <f>D44*6*0.9</f>
        <v>41.04</v>
      </c>
      <c r="G44" s="19">
        <f>D44*12*0.8</f>
        <v>72.959999999999994</v>
      </c>
      <c r="H44" s="20">
        <f>G44*2</f>
        <v>145.91999999999999</v>
      </c>
    </row>
    <row r="45" spans="1:8" ht="15" customHeight="1" x14ac:dyDescent="0.25">
      <c r="A45" s="62" t="s">
        <v>77</v>
      </c>
      <c r="B45" s="63" t="s">
        <v>78</v>
      </c>
      <c r="C45" s="19"/>
      <c r="D45" s="21">
        <v>16.8</v>
      </c>
      <c r="E45" s="19">
        <f>D45*3</f>
        <v>50.400000000000006</v>
      </c>
      <c r="F45" s="19">
        <f>D45*6*0.9</f>
        <v>90.720000000000013</v>
      </c>
      <c r="G45" s="19">
        <f>D45*12*0.8</f>
        <v>161.28000000000003</v>
      </c>
      <c r="H45" s="20">
        <f>G45*2</f>
        <v>322.56000000000006</v>
      </c>
    </row>
    <row r="46" spans="1:8" ht="15" customHeight="1" x14ac:dyDescent="0.25">
      <c r="A46" s="62" t="s">
        <v>79</v>
      </c>
      <c r="B46" s="63" t="s">
        <v>80</v>
      </c>
      <c r="C46" s="19"/>
      <c r="D46" s="21">
        <v>29.4</v>
      </c>
      <c r="E46" s="19">
        <f>D46*3</f>
        <v>88.199999999999989</v>
      </c>
      <c r="F46" s="19">
        <f>D46*6*0.9</f>
        <v>158.76</v>
      </c>
      <c r="G46" s="19">
        <f>D46*12*0.8</f>
        <v>282.23999999999995</v>
      </c>
      <c r="H46" s="20">
        <f>G46*2</f>
        <v>564.4799999999999</v>
      </c>
    </row>
    <row r="47" spans="1:8" ht="15" customHeight="1" x14ac:dyDescent="0.25">
      <c r="A47" s="64" t="s">
        <v>81</v>
      </c>
      <c r="B47" s="65" t="s">
        <v>82</v>
      </c>
      <c r="C47" s="26"/>
      <c r="D47" s="25">
        <v>50.4</v>
      </c>
      <c r="E47" s="26">
        <f>D47*3</f>
        <v>151.19999999999999</v>
      </c>
      <c r="F47" s="26">
        <f>D47*6*0.9</f>
        <v>272.15999999999997</v>
      </c>
      <c r="G47" s="26">
        <f>D47*12*0.8</f>
        <v>483.84</v>
      </c>
      <c r="H47" s="27">
        <f>G47*2</f>
        <v>967.68</v>
      </c>
    </row>
    <row r="48" spans="1:8" ht="15" customHeight="1" x14ac:dyDescent="0.3">
      <c r="A48" s="4"/>
      <c r="B48" s="9" t="s">
        <v>83</v>
      </c>
      <c r="C48" s="49"/>
      <c r="D48" s="37"/>
      <c r="E48" s="38"/>
      <c r="F48" s="38"/>
      <c r="G48" s="38"/>
      <c r="H48" s="39"/>
    </row>
    <row r="49" spans="1:8" ht="15" customHeight="1" x14ac:dyDescent="0.25">
      <c r="A49" s="40" t="s">
        <v>84</v>
      </c>
      <c r="B49" s="66" t="s">
        <v>85</v>
      </c>
      <c r="C49" s="67"/>
      <c r="D49" s="33">
        <v>33.6</v>
      </c>
      <c r="E49" s="16">
        <f t="shared" ref="E49:E62" si="8">D49*3</f>
        <v>100.80000000000001</v>
      </c>
      <c r="F49" s="16">
        <f t="shared" ref="F49:F57" si="9">D49*6*0.9</f>
        <v>181.44000000000003</v>
      </c>
      <c r="G49" s="16">
        <f t="shared" ref="G49:G57" si="10">D49*12*0.8</f>
        <v>322.56000000000006</v>
      </c>
      <c r="H49" s="17">
        <f t="shared" ref="H49:H62" si="11">G49*2</f>
        <v>645.12000000000012</v>
      </c>
    </row>
    <row r="50" spans="1:8" ht="15" customHeight="1" x14ac:dyDescent="0.25">
      <c r="A50" s="43" t="s">
        <v>86</v>
      </c>
      <c r="B50" s="14" t="s">
        <v>87</v>
      </c>
      <c r="C50" s="34"/>
      <c r="D50" s="21">
        <v>42</v>
      </c>
      <c r="E50" s="19">
        <f t="shared" si="8"/>
        <v>126</v>
      </c>
      <c r="F50" s="19">
        <f t="shared" si="9"/>
        <v>226.8</v>
      </c>
      <c r="G50" s="19">
        <f t="shared" si="10"/>
        <v>403.20000000000005</v>
      </c>
      <c r="H50" s="20">
        <f t="shared" si="11"/>
        <v>806.40000000000009</v>
      </c>
    </row>
    <row r="51" spans="1:8" ht="15" customHeight="1" x14ac:dyDescent="0.25">
      <c r="A51" s="43" t="s">
        <v>88</v>
      </c>
      <c r="B51" s="14" t="s">
        <v>89</v>
      </c>
      <c r="C51" s="34"/>
      <c r="D51" s="21">
        <v>50.4</v>
      </c>
      <c r="E51" s="19">
        <f t="shared" si="8"/>
        <v>151.19999999999999</v>
      </c>
      <c r="F51" s="19">
        <f t="shared" si="9"/>
        <v>272.15999999999997</v>
      </c>
      <c r="G51" s="19">
        <f t="shared" si="10"/>
        <v>483.84</v>
      </c>
      <c r="H51" s="20">
        <f t="shared" si="11"/>
        <v>967.68</v>
      </c>
    </row>
    <row r="52" spans="1:8" ht="15" customHeight="1" x14ac:dyDescent="0.25">
      <c r="A52" s="43" t="s">
        <v>90</v>
      </c>
      <c r="B52" s="14" t="s">
        <v>91</v>
      </c>
      <c r="C52" s="34"/>
      <c r="D52" s="21">
        <v>67.2</v>
      </c>
      <c r="E52" s="19">
        <f t="shared" si="8"/>
        <v>201.60000000000002</v>
      </c>
      <c r="F52" s="19">
        <f t="shared" si="9"/>
        <v>362.88000000000005</v>
      </c>
      <c r="G52" s="19">
        <f t="shared" si="10"/>
        <v>645.12000000000012</v>
      </c>
      <c r="H52" s="20">
        <f t="shared" si="11"/>
        <v>1290.2400000000002</v>
      </c>
    </row>
    <row r="53" spans="1:8" ht="15" customHeight="1" x14ac:dyDescent="0.25">
      <c r="A53" s="43" t="s">
        <v>92</v>
      </c>
      <c r="B53" s="14" t="s">
        <v>93</v>
      </c>
      <c r="C53" s="34"/>
      <c r="D53" s="21">
        <v>81.599999999999994</v>
      </c>
      <c r="E53" s="19">
        <f t="shared" si="8"/>
        <v>244.79999999999998</v>
      </c>
      <c r="F53" s="19">
        <f t="shared" si="9"/>
        <v>440.64</v>
      </c>
      <c r="G53" s="19">
        <f t="shared" si="10"/>
        <v>783.36</v>
      </c>
      <c r="H53" s="20">
        <f t="shared" si="11"/>
        <v>1566.72</v>
      </c>
    </row>
    <row r="54" spans="1:8" ht="15" customHeight="1" x14ac:dyDescent="0.25">
      <c r="A54" s="46" t="s">
        <v>94</v>
      </c>
      <c r="B54" s="68" t="s">
        <v>95</v>
      </c>
      <c r="C54" s="69"/>
      <c r="D54" s="25">
        <v>106.8</v>
      </c>
      <c r="E54" s="26">
        <f t="shared" si="8"/>
        <v>320.39999999999998</v>
      </c>
      <c r="F54" s="26">
        <f t="shared" si="9"/>
        <v>576.72</v>
      </c>
      <c r="G54" s="26">
        <f t="shared" si="10"/>
        <v>1025.28</v>
      </c>
      <c r="H54" s="27">
        <f t="shared" si="11"/>
        <v>2050.56</v>
      </c>
    </row>
    <row r="55" spans="1:8" ht="15" customHeight="1" x14ac:dyDescent="0.25">
      <c r="A55" s="43" t="s">
        <v>54</v>
      </c>
      <c r="B55" s="14" t="s">
        <v>96</v>
      </c>
      <c r="C55" s="34"/>
      <c r="D55" s="21">
        <v>6</v>
      </c>
      <c r="E55" s="19">
        <f t="shared" si="8"/>
        <v>18</v>
      </c>
      <c r="F55" s="19">
        <f t="shared" si="9"/>
        <v>32.4</v>
      </c>
      <c r="G55" s="19">
        <f t="shared" si="10"/>
        <v>57.6</v>
      </c>
      <c r="H55" s="20">
        <f t="shared" si="11"/>
        <v>115.2</v>
      </c>
    </row>
    <row r="56" spans="1:8" ht="15" customHeight="1" x14ac:dyDescent="0.25">
      <c r="A56" s="43" t="s">
        <v>97</v>
      </c>
      <c r="B56" s="14" t="s">
        <v>98</v>
      </c>
      <c r="C56" s="34"/>
      <c r="D56" s="21">
        <v>7.5</v>
      </c>
      <c r="E56" s="19">
        <f t="shared" si="8"/>
        <v>22.5</v>
      </c>
      <c r="F56" s="19">
        <f t="shared" si="9"/>
        <v>40.5</v>
      </c>
      <c r="G56" s="19">
        <f t="shared" si="10"/>
        <v>72</v>
      </c>
      <c r="H56" s="20">
        <f t="shared" si="11"/>
        <v>144</v>
      </c>
    </row>
    <row r="57" spans="1:8" ht="15" customHeight="1" x14ac:dyDescent="0.25">
      <c r="A57" s="43" t="s">
        <v>99</v>
      </c>
      <c r="B57" s="14" t="s">
        <v>100</v>
      </c>
      <c r="C57" s="34"/>
      <c r="D57" s="21">
        <v>12</v>
      </c>
      <c r="E57" s="19">
        <f t="shared" si="8"/>
        <v>36</v>
      </c>
      <c r="F57" s="19">
        <f t="shared" si="9"/>
        <v>64.8</v>
      </c>
      <c r="G57" s="19">
        <f t="shared" si="10"/>
        <v>115.2</v>
      </c>
      <c r="H57" s="20">
        <f t="shared" si="11"/>
        <v>230.4</v>
      </c>
    </row>
    <row r="58" spans="1:8" ht="15" customHeight="1" x14ac:dyDescent="0.25">
      <c r="A58" s="43" t="s">
        <v>101</v>
      </c>
      <c r="B58" s="14" t="s">
        <v>102</v>
      </c>
      <c r="C58" s="34"/>
      <c r="D58" s="21">
        <v>5</v>
      </c>
      <c r="E58" s="19">
        <f t="shared" si="8"/>
        <v>15</v>
      </c>
      <c r="F58" s="19">
        <f>D58*6</f>
        <v>30</v>
      </c>
      <c r="G58" s="19">
        <f>D58*12</f>
        <v>60</v>
      </c>
      <c r="H58" s="20">
        <f t="shared" si="11"/>
        <v>120</v>
      </c>
    </row>
    <row r="59" spans="1:8" ht="15" customHeight="1" x14ac:dyDescent="0.25">
      <c r="A59" s="43" t="s">
        <v>56</v>
      </c>
      <c r="B59" s="14" t="s">
        <v>57</v>
      </c>
      <c r="C59" s="34"/>
      <c r="D59" s="21">
        <v>9.5</v>
      </c>
      <c r="E59" s="19">
        <f t="shared" si="8"/>
        <v>28.5</v>
      </c>
      <c r="F59" s="19">
        <f>D59*6</f>
        <v>57</v>
      </c>
      <c r="G59" s="19">
        <f>D59*12</f>
        <v>114</v>
      </c>
      <c r="H59" s="20">
        <f t="shared" si="11"/>
        <v>228</v>
      </c>
    </row>
    <row r="60" spans="1:8" ht="15" customHeight="1" x14ac:dyDescent="0.25">
      <c r="A60" s="43" t="s">
        <v>58</v>
      </c>
      <c r="B60" s="14" t="s">
        <v>59</v>
      </c>
      <c r="C60" s="34"/>
      <c r="D60" s="21">
        <v>22</v>
      </c>
      <c r="E60" s="19">
        <f t="shared" si="8"/>
        <v>66</v>
      </c>
      <c r="F60" s="19">
        <f>D60*6</f>
        <v>132</v>
      </c>
      <c r="G60" s="19">
        <f>D60*12</f>
        <v>264</v>
      </c>
      <c r="H60" s="20">
        <f t="shared" si="11"/>
        <v>528</v>
      </c>
    </row>
    <row r="61" spans="1:8" ht="15" customHeight="1" x14ac:dyDescent="0.25">
      <c r="A61" s="43" t="s">
        <v>60</v>
      </c>
      <c r="B61" s="14" t="s">
        <v>61</v>
      </c>
      <c r="C61" s="34"/>
      <c r="D61" s="21">
        <v>42</v>
      </c>
      <c r="E61" s="19">
        <f t="shared" si="8"/>
        <v>126</v>
      </c>
      <c r="F61" s="19">
        <f>D61*6</f>
        <v>252</v>
      </c>
      <c r="G61" s="19">
        <f>D61*12</f>
        <v>504</v>
      </c>
      <c r="H61" s="20">
        <f t="shared" si="11"/>
        <v>1008</v>
      </c>
    </row>
    <row r="62" spans="1:8" ht="15" customHeight="1" x14ac:dyDescent="0.25">
      <c r="A62" s="46" t="s">
        <v>62</v>
      </c>
      <c r="B62" s="24" t="s">
        <v>63</v>
      </c>
      <c r="C62" s="59"/>
      <c r="D62" s="25">
        <v>76</v>
      </c>
      <c r="E62" s="26">
        <f t="shared" si="8"/>
        <v>228</v>
      </c>
      <c r="F62" s="26">
        <f>D62*6</f>
        <v>456</v>
      </c>
      <c r="G62" s="26">
        <f>D62*12</f>
        <v>912</v>
      </c>
      <c r="H62" s="27">
        <f t="shared" si="11"/>
        <v>1824</v>
      </c>
    </row>
    <row r="63" spans="1:8" ht="15" customHeight="1" x14ac:dyDescent="0.3">
      <c r="A63" s="35"/>
      <c r="B63" s="36" t="s">
        <v>103</v>
      </c>
      <c r="C63" s="35"/>
      <c r="D63" s="37"/>
      <c r="E63" s="38"/>
      <c r="F63" s="38"/>
      <c r="G63" s="38"/>
      <c r="H63" s="39"/>
    </row>
    <row r="64" spans="1:8" ht="15" customHeight="1" x14ac:dyDescent="0.25">
      <c r="A64" s="70" t="s">
        <v>104</v>
      </c>
      <c r="B64" s="61" t="s">
        <v>105</v>
      </c>
      <c r="C64" s="70"/>
      <c r="D64" s="16">
        <v>35</v>
      </c>
      <c r="E64" s="16">
        <f t="shared" ref="E64:E74" si="12">D64*3</f>
        <v>105</v>
      </c>
      <c r="F64" s="16">
        <f t="shared" ref="F64:F70" si="13">D64*6*0.9</f>
        <v>189</v>
      </c>
      <c r="G64" s="16">
        <f t="shared" ref="G64:G70" si="14">D64*12*0.8</f>
        <v>336</v>
      </c>
      <c r="H64" s="17">
        <f t="shared" ref="H64:H74" si="15">G64*2</f>
        <v>672</v>
      </c>
    </row>
    <row r="65" spans="1:8" ht="15" customHeight="1" x14ac:dyDescent="0.25">
      <c r="A65" s="71" t="s">
        <v>106</v>
      </c>
      <c r="B65" s="71" t="s">
        <v>107</v>
      </c>
      <c r="C65" s="71"/>
      <c r="D65" s="45">
        <v>55</v>
      </c>
      <c r="E65" s="19">
        <f t="shared" si="12"/>
        <v>165</v>
      </c>
      <c r="F65" s="19">
        <f t="shared" si="13"/>
        <v>297</v>
      </c>
      <c r="G65" s="19">
        <f t="shared" si="14"/>
        <v>528</v>
      </c>
      <c r="H65" s="20">
        <f t="shared" si="15"/>
        <v>1056</v>
      </c>
    </row>
    <row r="66" spans="1:8" ht="15" customHeight="1" x14ac:dyDescent="0.25">
      <c r="A66" s="71" t="s">
        <v>108</v>
      </c>
      <c r="B66" s="71" t="s">
        <v>109</v>
      </c>
      <c r="C66" s="71"/>
      <c r="D66" s="45">
        <v>75</v>
      </c>
      <c r="E66" s="19">
        <f t="shared" si="12"/>
        <v>225</v>
      </c>
      <c r="F66" s="19">
        <f t="shared" si="13"/>
        <v>405</v>
      </c>
      <c r="G66" s="19">
        <f t="shared" si="14"/>
        <v>720</v>
      </c>
      <c r="H66" s="20">
        <f t="shared" si="15"/>
        <v>1440</v>
      </c>
    </row>
    <row r="67" spans="1:8" ht="15" customHeight="1" x14ac:dyDescent="0.25">
      <c r="A67" s="46" t="s">
        <v>110</v>
      </c>
      <c r="B67" s="65" t="s">
        <v>111</v>
      </c>
      <c r="C67" s="48"/>
      <c r="D67" s="26">
        <v>95</v>
      </c>
      <c r="E67" s="26">
        <f t="shared" si="12"/>
        <v>285</v>
      </c>
      <c r="F67" s="26">
        <f t="shared" si="13"/>
        <v>513</v>
      </c>
      <c r="G67" s="26">
        <f t="shared" si="14"/>
        <v>912</v>
      </c>
      <c r="H67" s="27">
        <f t="shared" si="15"/>
        <v>1824</v>
      </c>
    </row>
    <row r="68" spans="1:8" ht="15" customHeight="1" x14ac:dyDescent="0.25">
      <c r="A68" s="43" t="s">
        <v>54</v>
      </c>
      <c r="B68" s="63" t="s">
        <v>96</v>
      </c>
      <c r="C68" s="44"/>
      <c r="D68" s="45">
        <v>18</v>
      </c>
      <c r="E68" s="19">
        <f t="shared" si="12"/>
        <v>54</v>
      </c>
      <c r="F68" s="19">
        <f t="shared" si="13"/>
        <v>97.2</v>
      </c>
      <c r="G68" s="19">
        <f t="shared" si="14"/>
        <v>172.8</v>
      </c>
      <c r="H68" s="20">
        <f t="shared" si="15"/>
        <v>345.6</v>
      </c>
    </row>
    <row r="69" spans="1:8" ht="15" customHeight="1" x14ac:dyDescent="0.25">
      <c r="A69" s="43" t="s">
        <v>52</v>
      </c>
      <c r="B69" s="63" t="s">
        <v>53</v>
      </c>
      <c r="C69" s="44"/>
      <c r="D69" s="45">
        <v>10</v>
      </c>
      <c r="E69" s="19">
        <f t="shared" si="12"/>
        <v>30</v>
      </c>
      <c r="F69" s="19">
        <f t="shared" si="13"/>
        <v>54</v>
      </c>
      <c r="G69" s="19">
        <f t="shared" si="14"/>
        <v>96</v>
      </c>
      <c r="H69" s="20">
        <f t="shared" si="15"/>
        <v>192</v>
      </c>
    </row>
    <row r="70" spans="1:8" ht="15" customHeight="1" x14ac:dyDescent="0.25">
      <c r="A70" s="43" t="s">
        <v>112</v>
      </c>
      <c r="B70" s="63" t="s">
        <v>113</v>
      </c>
      <c r="C70" s="44"/>
      <c r="D70" s="45">
        <v>12</v>
      </c>
      <c r="E70" s="19">
        <f t="shared" si="12"/>
        <v>36</v>
      </c>
      <c r="F70" s="19">
        <f t="shared" si="13"/>
        <v>64.8</v>
      </c>
      <c r="G70" s="19">
        <f t="shared" si="14"/>
        <v>115.2</v>
      </c>
      <c r="H70" s="20">
        <f t="shared" si="15"/>
        <v>230.4</v>
      </c>
    </row>
    <row r="71" spans="1:8" ht="15" customHeight="1" x14ac:dyDescent="0.25">
      <c r="A71" s="43" t="s">
        <v>56</v>
      </c>
      <c r="B71" s="63" t="s">
        <v>57</v>
      </c>
      <c r="C71" s="44"/>
      <c r="D71" s="45">
        <v>3</v>
      </c>
      <c r="E71" s="19">
        <f t="shared" si="12"/>
        <v>9</v>
      </c>
      <c r="F71" s="19">
        <f>D71*6</f>
        <v>18</v>
      </c>
      <c r="G71" s="19">
        <f>D71*12</f>
        <v>36</v>
      </c>
      <c r="H71" s="20">
        <f t="shared" si="15"/>
        <v>72</v>
      </c>
    </row>
    <row r="72" spans="1:8" ht="15" customHeight="1" x14ac:dyDescent="0.25">
      <c r="A72" s="43" t="s">
        <v>58</v>
      </c>
      <c r="B72" s="63" t="s">
        <v>59</v>
      </c>
      <c r="C72" s="44"/>
      <c r="D72" s="45">
        <v>6</v>
      </c>
      <c r="E72" s="19">
        <f t="shared" si="12"/>
        <v>18</v>
      </c>
      <c r="F72" s="19">
        <f>D72*6</f>
        <v>36</v>
      </c>
      <c r="G72" s="19">
        <f>D72*12</f>
        <v>72</v>
      </c>
      <c r="H72" s="20">
        <f t="shared" si="15"/>
        <v>144</v>
      </c>
    </row>
    <row r="73" spans="1:8" ht="15" customHeight="1" x14ac:dyDescent="0.25">
      <c r="A73" s="43" t="s">
        <v>60</v>
      </c>
      <c r="B73" s="63" t="s">
        <v>61</v>
      </c>
      <c r="C73" s="44"/>
      <c r="D73" s="45">
        <v>10</v>
      </c>
      <c r="E73" s="19">
        <f t="shared" si="12"/>
        <v>30</v>
      </c>
      <c r="F73" s="19">
        <f>D73*6</f>
        <v>60</v>
      </c>
      <c r="G73" s="19">
        <f>D73*12</f>
        <v>120</v>
      </c>
      <c r="H73" s="20">
        <f t="shared" si="15"/>
        <v>240</v>
      </c>
    </row>
    <row r="74" spans="1:8" ht="15" customHeight="1" x14ac:dyDescent="0.25">
      <c r="A74" s="46" t="s">
        <v>62</v>
      </c>
      <c r="B74" s="65" t="s">
        <v>63</v>
      </c>
      <c r="C74" s="48"/>
      <c r="D74" s="26">
        <v>16</v>
      </c>
      <c r="E74" s="26">
        <f t="shared" si="12"/>
        <v>48</v>
      </c>
      <c r="F74" s="26">
        <f>D74*6</f>
        <v>96</v>
      </c>
      <c r="G74" s="26">
        <f>D74*12</f>
        <v>192</v>
      </c>
      <c r="H74" s="27">
        <f t="shared" si="15"/>
        <v>384</v>
      </c>
    </row>
    <row r="75" spans="1:8" ht="15" customHeight="1" x14ac:dyDescent="0.3">
      <c r="A75" s="35"/>
      <c r="B75" s="36" t="s">
        <v>121</v>
      </c>
      <c r="C75" s="35"/>
      <c r="D75" s="37"/>
      <c r="E75" s="38"/>
      <c r="F75" s="38"/>
      <c r="G75" s="38"/>
      <c r="H75" s="39"/>
    </row>
    <row r="76" spans="1:8" ht="15" customHeight="1" x14ac:dyDescent="0.25">
      <c r="A76" s="70" t="s">
        <v>119</v>
      </c>
      <c r="B76" s="61" t="s">
        <v>120</v>
      </c>
      <c r="C76" s="70"/>
      <c r="D76" s="16">
        <v>18</v>
      </c>
      <c r="E76" s="16">
        <f>D76*3</f>
        <v>54</v>
      </c>
      <c r="F76" s="16">
        <f>D76*6*0.95</f>
        <v>102.6</v>
      </c>
      <c r="G76" s="16">
        <f>D76*12*0.9</f>
        <v>194.4</v>
      </c>
      <c r="H76" s="17">
        <f t="shared" ref="H76:H79" si="16">G76*2</f>
        <v>388.8</v>
      </c>
    </row>
    <row r="77" spans="1:8" ht="15" customHeight="1" x14ac:dyDescent="0.25">
      <c r="A77" s="71" t="s">
        <v>122</v>
      </c>
      <c r="B77" s="71" t="s">
        <v>124</v>
      </c>
      <c r="C77" s="71"/>
      <c r="D77" s="45">
        <v>26.4</v>
      </c>
      <c r="E77" s="19">
        <f t="shared" ref="E77:E79" si="17">D77*3</f>
        <v>79.199999999999989</v>
      </c>
      <c r="F77" s="16">
        <f t="shared" ref="F77:F79" si="18">D77*6*0.95</f>
        <v>150.47999999999996</v>
      </c>
      <c r="G77" s="16">
        <f t="shared" ref="G77:G79" si="19">D77*12*0.9</f>
        <v>285.11999999999995</v>
      </c>
      <c r="H77" s="20">
        <f t="shared" si="16"/>
        <v>570.2399999999999</v>
      </c>
    </row>
    <row r="78" spans="1:8" ht="15" customHeight="1" x14ac:dyDescent="0.25">
      <c r="A78" s="71" t="s">
        <v>123</v>
      </c>
      <c r="B78" s="71" t="s">
        <v>125</v>
      </c>
      <c r="C78" s="71"/>
      <c r="D78" s="45">
        <v>39.5</v>
      </c>
      <c r="E78" s="19">
        <f t="shared" si="17"/>
        <v>118.5</v>
      </c>
      <c r="F78" s="16">
        <f t="shared" si="18"/>
        <v>225.14999999999998</v>
      </c>
      <c r="G78" s="16">
        <f t="shared" si="19"/>
        <v>426.6</v>
      </c>
      <c r="H78" s="20">
        <f t="shared" si="16"/>
        <v>853.2</v>
      </c>
    </row>
    <row r="79" spans="1:8" ht="15" customHeight="1" x14ac:dyDescent="0.25">
      <c r="A79" s="46" t="s">
        <v>126</v>
      </c>
      <c r="B79" s="65" t="s">
        <v>128</v>
      </c>
      <c r="C79" s="48"/>
      <c r="D79" s="26">
        <v>60</v>
      </c>
      <c r="E79" s="26">
        <f t="shared" si="17"/>
        <v>180</v>
      </c>
      <c r="F79" s="16">
        <f t="shared" si="18"/>
        <v>342</v>
      </c>
      <c r="G79" s="16">
        <f t="shared" si="19"/>
        <v>648</v>
      </c>
      <c r="H79" s="27">
        <f t="shared" si="16"/>
        <v>1296</v>
      </c>
    </row>
    <row r="80" spans="1:8" ht="15" customHeight="1" x14ac:dyDescent="0.25">
      <c r="A80" s="46" t="s">
        <v>127</v>
      </c>
      <c r="B80" s="65" t="s">
        <v>129</v>
      </c>
      <c r="C80" s="48"/>
      <c r="D80" s="26">
        <v>97.5</v>
      </c>
      <c r="E80" s="26">
        <f t="shared" ref="E80:E81" si="20">D80*3</f>
        <v>292.5</v>
      </c>
      <c r="F80" s="16">
        <f t="shared" ref="F80:F81" si="21">D80*6*0.95</f>
        <v>555.75</v>
      </c>
      <c r="G80" s="16">
        <f t="shared" ref="G80:G81" si="22">D80*12*0.9</f>
        <v>1053</v>
      </c>
      <c r="H80" s="27">
        <f t="shared" ref="H80:H81" si="23">G80*2</f>
        <v>2106</v>
      </c>
    </row>
    <row r="81" spans="1:8" ht="15" customHeight="1" x14ac:dyDescent="0.25">
      <c r="A81" s="46" t="s">
        <v>130</v>
      </c>
      <c r="B81" s="65" t="s">
        <v>131</v>
      </c>
      <c r="C81" s="48"/>
      <c r="D81" s="26">
        <v>165.2</v>
      </c>
      <c r="E81" s="26">
        <f t="shared" si="20"/>
        <v>495.59999999999997</v>
      </c>
      <c r="F81" s="16">
        <f t="shared" si="21"/>
        <v>941.63999999999987</v>
      </c>
      <c r="G81" s="16">
        <f t="shared" si="22"/>
        <v>1784.1599999999999</v>
      </c>
      <c r="H81" s="27">
        <f t="shared" si="23"/>
        <v>3568.3199999999997</v>
      </c>
    </row>
    <row r="82" spans="1:8" ht="15" customHeight="1" x14ac:dyDescent="0.3">
      <c r="B82" s="36" t="s">
        <v>11</v>
      </c>
      <c r="C82" s="72"/>
      <c r="D82" s="72"/>
      <c r="E82" s="73"/>
    </row>
    <row r="83" spans="1:8" ht="15" customHeight="1" x14ac:dyDescent="0.25">
      <c r="A83" s="65" t="s">
        <v>132</v>
      </c>
      <c r="B83" s="76" t="s">
        <v>137</v>
      </c>
      <c r="C83" s="74"/>
      <c r="D83" s="74">
        <v>4.4000000000000004</v>
      </c>
      <c r="E83" s="74">
        <v>12.54</v>
      </c>
      <c r="F83" s="74">
        <v>23.76</v>
      </c>
      <c r="G83" s="74">
        <v>42.24</v>
      </c>
      <c r="H83" s="74">
        <v>73.92</v>
      </c>
    </row>
    <row r="84" spans="1:8" ht="15" customHeight="1" x14ac:dyDescent="0.25">
      <c r="A84" s="76" t="s">
        <v>133</v>
      </c>
      <c r="B84" s="76" t="s">
        <v>138</v>
      </c>
      <c r="C84" s="72"/>
      <c r="D84" s="72">
        <v>5.9</v>
      </c>
      <c r="E84" s="16">
        <v>16.82</v>
      </c>
      <c r="F84" s="16">
        <v>31.86</v>
      </c>
      <c r="G84" s="16">
        <v>56.64</v>
      </c>
      <c r="H84" s="16">
        <v>99.12</v>
      </c>
    </row>
    <row r="85" spans="1:8" ht="15" customHeight="1" x14ac:dyDescent="0.3">
      <c r="A85" s="76" t="s">
        <v>134</v>
      </c>
      <c r="B85" s="76" t="s">
        <v>141</v>
      </c>
      <c r="C85" s="75"/>
      <c r="D85" s="75">
        <v>8.1999999999999993</v>
      </c>
      <c r="E85" s="16">
        <v>23.37</v>
      </c>
      <c r="F85" s="16">
        <v>44.28</v>
      </c>
      <c r="G85" s="16">
        <v>78.72</v>
      </c>
      <c r="H85" s="16">
        <v>137.76</v>
      </c>
    </row>
    <row r="86" spans="1:8" ht="14" x14ac:dyDescent="0.3">
      <c r="A86" s="76" t="s">
        <v>135</v>
      </c>
      <c r="B86" s="76" t="s">
        <v>139</v>
      </c>
      <c r="D86" s="72">
        <v>14.3</v>
      </c>
      <c r="E86" s="16">
        <v>40.76</v>
      </c>
      <c r="F86" s="16">
        <v>77.22</v>
      </c>
      <c r="G86" s="16">
        <v>137.28</v>
      </c>
      <c r="H86" s="16">
        <v>240.24</v>
      </c>
    </row>
    <row r="87" spans="1:8" ht="14" x14ac:dyDescent="0.3">
      <c r="A87" s="76" t="s">
        <v>136</v>
      </c>
      <c r="B87" s="76" t="s">
        <v>140</v>
      </c>
      <c r="D87" s="78">
        <v>20.3</v>
      </c>
      <c r="E87" s="16">
        <v>57.86</v>
      </c>
      <c r="F87" s="16">
        <v>109.62</v>
      </c>
      <c r="G87" s="16">
        <v>194.88</v>
      </c>
      <c r="H87" s="16">
        <v>341.04</v>
      </c>
    </row>
    <row r="88" spans="1:8" ht="14" x14ac:dyDescent="0.3">
      <c r="A88" s="77"/>
      <c r="B88" s="36" t="s">
        <v>146</v>
      </c>
    </row>
    <row r="89" spans="1:8" x14ac:dyDescent="0.25">
      <c r="A89" s="77" t="s">
        <v>142</v>
      </c>
      <c r="D89" s="78">
        <v>350</v>
      </c>
      <c r="E89" s="82">
        <v>1050</v>
      </c>
      <c r="F89" s="82">
        <v>2100</v>
      </c>
      <c r="G89" s="82">
        <v>4200</v>
      </c>
      <c r="H89" s="82">
        <v>8400</v>
      </c>
    </row>
    <row r="90" spans="1:8" x14ac:dyDescent="0.25">
      <c r="A90" s="80" t="s">
        <v>147</v>
      </c>
      <c r="D90" s="81" t="s">
        <v>148</v>
      </c>
    </row>
    <row r="91" spans="1:8" x14ac:dyDescent="0.25">
      <c r="A91" s="80" t="s">
        <v>149</v>
      </c>
      <c r="D91" s="1">
        <v>350</v>
      </c>
      <c r="E91" s="1">
        <v>1050</v>
      </c>
      <c r="F91" s="1">
        <v>2100</v>
      </c>
      <c r="G91" s="1">
        <v>4200</v>
      </c>
      <c r="H91" s="1">
        <v>8400</v>
      </c>
    </row>
    <row r="92" spans="1:8" ht="14" x14ac:dyDescent="0.3">
      <c r="A92" s="77"/>
      <c r="B92" s="36" t="s">
        <v>151</v>
      </c>
    </row>
    <row r="93" spans="1:8" ht="25" x14ac:dyDescent="0.25">
      <c r="A93" s="79" t="s">
        <v>143</v>
      </c>
      <c r="B93" s="77" t="s">
        <v>144</v>
      </c>
      <c r="D93" s="1">
        <v>800</v>
      </c>
      <c r="E93" s="1">
        <v>2400</v>
      </c>
      <c r="F93" s="1">
        <v>4800</v>
      </c>
      <c r="G93" s="1">
        <v>9600</v>
      </c>
      <c r="H93" s="1">
        <v>19200</v>
      </c>
    </row>
    <row r="94" spans="1:8" ht="25" x14ac:dyDescent="0.25">
      <c r="A94" s="79" t="s">
        <v>145</v>
      </c>
      <c r="B94" s="77" t="s">
        <v>144</v>
      </c>
      <c r="D94" s="1">
        <v>2600</v>
      </c>
      <c r="E94" s="1">
        <v>7800</v>
      </c>
      <c r="F94" s="1">
        <v>15600</v>
      </c>
      <c r="G94" s="1">
        <v>31200</v>
      </c>
      <c r="H94" s="1">
        <v>62400</v>
      </c>
    </row>
    <row r="95" spans="1:8" ht="29.5" customHeight="1" x14ac:dyDescent="0.25">
      <c r="A95" s="79" t="s">
        <v>150</v>
      </c>
    </row>
    <row r="96" spans="1:8" x14ac:dyDescent="0.25">
      <c r="A96" s="77"/>
    </row>
    <row r="97" spans="1:7" ht="15" customHeight="1" x14ac:dyDescent="0.25">
      <c r="A97" s="84" t="s">
        <v>114</v>
      </c>
      <c r="B97" s="84"/>
      <c r="C97" s="84"/>
      <c r="D97" s="84"/>
      <c r="E97" s="84"/>
      <c r="F97" s="84"/>
      <c r="G97" s="84"/>
    </row>
    <row r="98" spans="1:7" ht="15" customHeight="1" x14ac:dyDescent="0.25">
      <c r="A98" s="84" t="s">
        <v>115</v>
      </c>
      <c r="B98" s="84"/>
      <c r="C98" s="84"/>
      <c r="D98" s="84"/>
      <c r="E98" s="84"/>
      <c r="F98" s="84"/>
      <c r="G98" s="84"/>
    </row>
    <row r="99" spans="1:7" ht="15" customHeight="1" x14ac:dyDescent="0.25">
      <c r="A99" s="1" t="s">
        <v>116</v>
      </c>
    </row>
    <row r="100" spans="1:7" ht="15" customHeight="1" x14ac:dyDescent="0.25">
      <c r="A100" s="1" t="s">
        <v>118</v>
      </c>
    </row>
  </sheetData>
  <mergeCells count="8">
    <mergeCell ref="D7:H7"/>
    <mergeCell ref="A97:G97"/>
    <mergeCell ref="A98:G98"/>
    <mergeCell ref="A1:D1"/>
    <mergeCell ref="A2:H2"/>
    <mergeCell ref="A3:D3"/>
    <mergeCell ref="A4:D4"/>
    <mergeCell ref="A5:D5"/>
  </mergeCells>
  <hyperlinks>
    <hyperlink ref="A4" r:id="rId1" xr:uid="{00000000-0004-0000-0000-000000000000}"/>
  </hyperlinks>
  <pageMargins left="0.75" right="0.75" top="1" bottom="1" header="0.511811023622047" footer="0.511811023622047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Юра</dc:creator>
  <dc:description/>
  <cp:lastModifiedBy>Денис Хадневич</cp:lastModifiedBy>
  <cp:revision>40</cp:revision>
  <cp:lastPrinted>1601-01-01T00:00:00Z</cp:lastPrinted>
  <dcterms:created xsi:type="dcterms:W3CDTF">2015-01-11T07:07:14Z</dcterms:created>
  <dcterms:modified xsi:type="dcterms:W3CDTF">2026-03-27T07:16:27Z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